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hl\FPG Dropbox\Sandy Diehl\Module 10\For Review\Resources Module\For Final Module\"/>
    </mc:Choice>
  </mc:AlternateContent>
  <xr:revisionPtr revIDLastSave="0" documentId="13_ncr:1_{4D7F6677-D754-4E45-A0AE-F5455E1B1978}" xr6:coauthVersionLast="47" xr6:coauthVersionMax="47" xr10:uidLastSave="{00000000-0000-0000-0000-000000000000}"/>
  <bookViews>
    <workbookView xWindow="-110" yWindow="-110" windowWidth="19420" windowHeight="11620" firstSheet="2" activeTab="4" xr2:uid="{00000000-000D-0000-FFFF-FFFF00000000}"/>
  </bookViews>
  <sheets>
    <sheet name="Guidelines" sheetId="17" r:id="rId1"/>
    <sheet name="Program Objectives" sheetId="16" r:id="rId2"/>
    <sheet name="Ex Communication Plan" sheetId="14" r:id="rId3"/>
    <sheet name="Ex Budget_Cost" sheetId="15" r:id="rId4"/>
    <sheet name="Template_Plan" sheetId="18" r:id="rId5"/>
    <sheet name="Template-Budget" sheetId="19" r:id="rId6"/>
  </sheets>
  <externalReferences>
    <externalReference r:id="rId7"/>
  </externalReferences>
  <definedNames>
    <definedName name="_Hlk71208547" localSheetId="2">'Ex Communication Plan'!$G$4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9" l="1"/>
  <c r="C22" i="19"/>
  <c r="C21" i="19"/>
  <c r="D19" i="19"/>
  <c r="D18" i="19"/>
  <c r="AJ12" i="19"/>
  <c r="AI12" i="19"/>
  <c r="D27" i="19" s="1"/>
  <c r="AH12" i="19"/>
  <c r="AG12" i="19"/>
  <c r="D26" i="19" s="1"/>
  <c r="AF12" i="19"/>
  <c r="C26" i="19" s="1"/>
  <c r="AE12" i="19"/>
  <c r="AD12" i="19"/>
  <c r="C25" i="19" s="1"/>
  <c r="E25" i="19" s="1"/>
  <c r="Z12" i="19"/>
  <c r="D24" i="19" s="1"/>
  <c r="Y12" i="19"/>
  <c r="C24" i="19" s="1"/>
  <c r="X12" i="19"/>
  <c r="D23" i="19" s="1"/>
  <c r="W12" i="19"/>
  <c r="C23" i="19" s="1"/>
  <c r="E23" i="19" s="1"/>
  <c r="V12" i="19"/>
  <c r="D22" i="19" s="1"/>
  <c r="U12" i="19"/>
  <c r="Q12" i="19"/>
  <c r="D21" i="19" s="1"/>
  <c r="P12" i="19"/>
  <c r="O12" i="19"/>
  <c r="D20" i="19" s="1"/>
  <c r="N12" i="19"/>
  <c r="M12" i="19"/>
  <c r="L12" i="19"/>
  <c r="C19" i="19" s="1"/>
  <c r="E19" i="19" s="1"/>
  <c r="H12" i="19"/>
  <c r="G12" i="19"/>
  <c r="C18" i="19" s="1"/>
  <c r="E18" i="19" s="1"/>
  <c r="F12" i="19"/>
  <c r="D17" i="19" s="1"/>
  <c r="E12" i="19"/>
  <c r="C17" i="19" s="1"/>
  <c r="E17" i="19" s="1"/>
  <c r="D12" i="19"/>
  <c r="D16" i="19" s="1"/>
  <c r="C12" i="19"/>
  <c r="C16" i="19" s="1"/>
  <c r="AK11" i="19"/>
  <c r="AN11" i="19" s="1"/>
  <c r="AJ11" i="19"/>
  <c r="AL11" i="19" s="1"/>
  <c r="AC11" i="19"/>
  <c r="AB11" i="19"/>
  <c r="AA11" i="19"/>
  <c r="T11" i="19"/>
  <c r="S11" i="19"/>
  <c r="R11" i="19"/>
  <c r="J11" i="19"/>
  <c r="I11" i="19"/>
  <c r="AM11" i="19" s="1"/>
  <c r="AO11" i="19" s="1"/>
  <c r="AK10" i="19"/>
  <c r="AJ10" i="19"/>
  <c r="AL10" i="19" s="1"/>
  <c r="AB10" i="19"/>
  <c r="AA10" i="19"/>
  <c r="AC10" i="19" s="1"/>
  <c r="S10" i="19"/>
  <c r="T10" i="19" s="1"/>
  <c r="R10" i="19"/>
  <c r="J10" i="19"/>
  <c r="AN10" i="19" s="1"/>
  <c r="I10" i="19"/>
  <c r="K10" i="19" s="1"/>
  <c r="AL9" i="19"/>
  <c r="AK9" i="19"/>
  <c r="AJ9" i="19"/>
  <c r="AB9" i="19"/>
  <c r="AA9" i="19"/>
  <c r="AC9" i="19" s="1"/>
  <c r="S9" i="19"/>
  <c r="AN9" i="19" s="1"/>
  <c r="R9" i="19"/>
  <c r="T9" i="19" s="1"/>
  <c r="J9" i="19"/>
  <c r="I9" i="19"/>
  <c r="K9" i="19" s="1"/>
  <c r="AN8" i="19"/>
  <c r="AK8" i="19"/>
  <c r="AL8" i="19" s="1"/>
  <c r="AJ8" i="19"/>
  <c r="AB8" i="19"/>
  <c r="AB12" i="19" s="1"/>
  <c r="AA8" i="19"/>
  <c r="AC8" i="19" s="1"/>
  <c r="T8" i="19"/>
  <c r="S8" i="19"/>
  <c r="R8" i="19"/>
  <c r="AM8" i="19" s="1"/>
  <c r="AO8" i="19" s="1"/>
  <c r="K8" i="19"/>
  <c r="J8" i="19"/>
  <c r="I8" i="19"/>
  <c r="AM7" i="19"/>
  <c r="AK7" i="19"/>
  <c r="AJ7" i="19"/>
  <c r="AL7" i="19" s="1"/>
  <c r="AB7" i="19"/>
  <c r="AA7" i="19"/>
  <c r="AC7" i="19" s="1"/>
  <c r="S7" i="19"/>
  <c r="R7" i="19"/>
  <c r="T7" i="19" s="1"/>
  <c r="J7" i="19"/>
  <c r="AN7" i="19" s="1"/>
  <c r="I7" i="19"/>
  <c r="AN6" i="19"/>
  <c r="AL6" i="19"/>
  <c r="AK6" i="19"/>
  <c r="AJ6" i="19"/>
  <c r="AC6" i="19"/>
  <c r="AB6" i="19"/>
  <c r="AA6" i="19"/>
  <c r="S6" i="19"/>
  <c r="R6" i="19"/>
  <c r="T6" i="19" s="1"/>
  <c r="J6" i="19"/>
  <c r="I6" i="19"/>
  <c r="AM6" i="19" s="1"/>
  <c r="AO6" i="19" s="1"/>
  <c r="AM5" i="19"/>
  <c r="AK5" i="19"/>
  <c r="AK12" i="19" s="1"/>
  <c r="AJ5" i="19"/>
  <c r="AL5" i="19" s="1"/>
  <c r="AB5" i="19"/>
  <c r="AC5" i="19" s="1"/>
  <c r="AA5" i="19"/>
  <c r="AA12" i="19" s="1"/>
  <c r="S5" i="19"/>
  <c r="S12" i="19" s="1"/>
  <c r="R5" i="19"/>
  <c r="T5" i="19" s="1"/>
  <c r="K5" i="19"/>
  <c r="J5" i="19"/>
  <c r="AN5" i="19" s="1"/>
  <c r="AN12" i="19" s="1"/>
  <c r="I5" i="19"/>
  <c r="I12" i="19" s="1"/>
  <c r="AI52" i="15"/>
  <c r="AH52" i="15"/>
  <c r="AG52" i="15"/>
  <c r="AF52" i="15"/>
  <c r="AE52" i="15"/>
  <c r="AD52" i="15"/>
  <c r="Z52" i="15"/>
  <c r="Y52" i="15"/>
  <c r="X52" i="15"/>
  <c r="W52" i="15"/>
  <c r="V52" i="15"/>
  <c r="U52" i="15"/>
  <c r="Q52" i="15"/>
  <c r="P52" i="15"/>
  <c r="O52" i="15"/>
  <c r="N52" i="15"/>
  <c r="M52" i="15"/>
  <c r="L52" i="15"/>
  <c r="H52" i="15"/>
  <c r="G52" i="15"/>
  <c r="F52" i="15"/>
  <c r="E52" i="15"/>
  <c r="D52" i="15"/>
  <c r="C52" i="15"/>
  <c r="AK51" i="15"/>
  <c r="AJ51" i="15"/>
  <c r="AB51" i="15"/>
  <c r="AA51" i="15"/>
  <c r="S51" i="15"/>
  <c r="R51" i="15"/>
  <c r="J51" i="15"/>
  <c r="I51" i="15"/>
  <c r="AK50" i="15"/>
  <c r="AJ50" i="15"/>
  <c r="AB50" i="15"/>
  <c r="AA50" i="15"/>
  <c r="S50" i="15"/>
  <c r="R50" i="15"/>
  <c r="J50" i="15"/>
  <c r="I50" i="15"/>
  <c r="AK49" i="15"/>
  <c r="AJ49" i="15"/>
  <c r="AB49" i="15"/>
  <c r="AA49" i="15"/>
  <c r="S49" i="15"/>
  <c r="R49" i="15"/>
  <c r="J49" i="15"/>
  <c r="I49" i="15"/>
  <c r="AK47" i="15"/>
  <c r="AJ47" i="15"/>
  <c r="AB47" i="15"/>
  <c r="AA47" i="15"/>
  <c r="S47" i="15"/>
  <c r="R47" i="15"/>
  <c r="I47" i="15"/>
  <c r="K47" i="15" s="1"/>
  <c r="AK46" i="15"/>
  <c r="AJ46" i="15"/>
  <c r="AB46" i="15"/>
  <c r="AA46" i="15"/>
  <c r="S46" i="15"/>
  <c r="R46" i="15"/>
  <c r="J46" i="15"/>
  <c r="I46" i="15"/>
  <c r="AK44" i="15"/>
  <c r="AJ44" i="15"/>
  <c r="AB44" i="15"/>
  <c r="AA44" i="15"/>
  <c r="S44" i="15"/>
  <c r="R44" i="15"/>
  <c r="J44" i="15"/>
  <c r="I44" i="15"/>
  <c r="AK43" i="15"/>
  <c r="AJ43" i="15"/>
  <c r="AB43" i="15"/>
  <c r="AA43" i="15"/>
  <c r="S43" i="15"/>
  <c r="R43" i="15"/>
  <c r="J43" i="15"/>
  <c r="I43" i="15"/>
  <c r="AK41" i="15"/>
  <c r="AJ41" i="15"/>
  <c r="AB41" i="15"/>
  <c r="AA41" i="15"/>
  <c r="S41" i="15"/>
  <c r="R41" i="15"/>
  <c r="J41" i="15"/>
  <c r="I41" i="15"/>
  <c r="AK40" i="15"/>
  <c r="AJ40" i="15"/>
  <c r="AB40" i="15"/>
  <c r="AA40" i="15"/>
  <c r="S40" i="15"/>
  <c r="R40" i="15"/>
  <c r="J40" i="15"/>
  <c r="I40" i="15"/>
  <c r="AK39" i="15"/>
  <c r="AJ39" i="15"/>
  <c r="AB39" i="15"/>
  <c r="AA39" i="15"/>
  <c r="S39" i="15"/>
  <c r="R39" i="15"/>
  <c r="J39" i="15"/>
  <c r="I39" i="15"/>
  <c r="AI13" i="15"/>
  <c r="C28" i="15" s="1"/>
  <c r="AH13" i="15"/>
  <c r="AG13" i="15"/>
  <c r="D27" i="15" s="1"/>
  <c r="AF13" i="15"/>
  <c r="C27" i="15" s="1"/>
  <c r="AE13" i="15"/>
  <c r="D26" i="15" s="1"/>
  <c r="AD13" i="15"/>
  <c r="C26" i="15" s="1"/>
  <c r="Z13" i="15"/>
  <c r="D25" i="15" s="1"/>
  <c r="Y13" i="15"/>
  <c r="C25" i="15" s="1"/>
  <c r="X13" i="15"/>
  <c r="D24" i="15" s="1"/>
  <c r="W13" i="15"/>
  <c r="C24" i="15" s="1"/>
  <c r="V13" i="15"/>
  <c r="D23" i="15" s="1"/>
  <c r="U13" i="15"/>
  <c r="C23" i="15" s="1"/>
  <c r="Q13" i="15"/>
  <c r="D22" i="15" s="1"/>
  <c r="P13" i="15"/>
  <c r="C22" i="15" s="1"/>
  <c r="O13" i="15"/>
  <c r="D21" i="15" s="1"/>
  <c r="N13" i="15"/>
  <c r="M13" i="15"/>
  <c r="D20" i="15" s="1"/>
  <c r="L13" i="15"/>
  <c r="C20" i="15" s="1"/>
  <c r="H13" i="15"/>
  <c r="D19" i="15" s="1"/>
  <c r="G13" i="15"/>
  <c r="C19" i="15" s="1"/>
  <c r="F13" i="15"/>
  <c r="E13" i="15"/>
  <c r="C18" i="15" s="1"/>
  <c r="D13" i="15"/>
  <c r="D17" i="15" s="1"/>
  <c r="C13" i="15"/>
  <c r="C17" i="15" s="1"/>
  <c r="AK12" i="15"/>
  <c r="AJ12" i="15"/>
  <c r="AB12" i="15"/>
  <c r="AA12" i="15"/>
  <c r="S12" i="15"/>
  <c r="R12" i="15"/>
  <c r="J12" i="15"/>
  <c r="I12" i="15"/>
  <c r="AK11" i="15"/>
  <c r="AJ11" i="15"/>
  <c r="AB11" i="15"/>
  <c r="AA11" i="15"/>
  <c r="S11" i="15"/>
  <c r="R11" i="15"/>
  <c r="J11" i="15"/>
  <c r="I11" i="15"/>
  <c r="AK10" i="15"/>
  <c r="AJ10" i="15"/>
  <c r="AB10" i="15"/>
  <c r="AA10" i="15"/>
  <c r="S10" i="15"/>
  <c r="R10" i="15"/>
  <c r="J10" i="15"/>
  <c r="I10" i="15"/>
  <c r="AK9" i="15"/>
  <c r="AJ9" i="15"/>
  <c r="AB9" i="15"/>
  <c r="AA9" i="15"/>
  <c r="S9" i="15"/>
  <c r="R9" i="15"/>
  <c r="J9" i="15"/>
  <c r="I9" i="15"/>
  <c r="AK8" i="15"/>
  <c r="AJ8" i="15"/>
  <c r="AB8" i="15"/>
  <c r="AA8" i="15"/>
  <c r="S8" i="15"/>
  <c r="R8" i="15"/>
  <c r="J8" i="15"/>
  <c r="I8" i="15"/>
  <c r="AK7" i="15"/>
  <c r="AJ7" i="15"/>
  <c r="AB7" i="15"/>
  <c r="AA7" i="15"/>
  <c r="S7" i="15"/>
  <c r="R7" i="15"/>
  <c r="J7" i="15"/>
  <c r="I7" i="15"/>
  <c r="AK6" i="15"/>
  <c r="AJ6" i="15"/>
  <c r="AB6" i="15"/>
  <c r="AA6" i="15"/>
  <c r="S6" i="15"/>
  <c r="R6" i="15"/>
  <c r="J6" i="15"/>
  <c r="I6" i="15"/>
  <c r="DJ23" i="15"/>
  <c r="DI23" i="15"/>
  <c r="DH23" i="15"/>
  <c r="DG23" i="15"/>
  <c r="DF23" i="15"/>
  <c r="DE23" i="15"/>
  <c r="DA23" i="15"/>
  <c r="CZ23" i="15"/>
  <c r="CY23" i="15"/>
  <c r="CX23" i="15"/>
  <c r="CW23" i="15"/>
  <c r="CV23" i="15"/>
  <c r="CR23" i="15"/>
  <c r="CE32" i="15" s="1"/>
  <c r="CQ23" i="15"/>
  <c r="CD32" i="15" s="1"/>
  <c r="CP23" i="15"/>
  <c r="CE31" i="15" s="1"/>
  <c r="CO23" i="15"/>
  <c r="CN23" i="15"/>
  <c r="CE30" i="15" s="1"/>
  <c r="CM23" i="15"/>
  <c r="CD30" i="15" s="1"/>
  <c r="CI23" i="15"/>
  <c r="CE29" i="15" s="1"/>
  <c r="CH23" i="15"/>
  <c r="CD29" i="15" s="1"/>
  <c r="CG23" i="15"/>
  <c r="CE28" i="15" s="1"/>
  <c r="CF23" i="15"/>
  <c r="CD28" i="15" s="1"/>
  <c r="CE23" i="15"/>
  <c r="CE27" i="15" s="1"/>
  <c r="CD23" i="15"/>
  <c r="CD27" i="15" s="1"/>
  <c r="DL22" i="15"/>
  <c r="DK22" i="15"/>
  <c r="DC22" i="15"/>
  <c r="DB22" i="15"/>
  <c r="CT22" i="15"/>
  <c r="CS22" i="15"/>
  <c r="CK22" i="15"/>
  <c r="CJ22" i="15"/>
  <c r="DL21" i="15"/>
  <c r="DK21" i="15"/>
  <c r="DC21" i="15"/>
  <c r="DB21" i="15"/>
  <c r="CT21" i="15"/>
  <c r="CS21" i="15"/>
  <c r="CK21" i="15"/>
  <c r="CJ21" i="15"/>
  <c r="DL20" i="15"/>
  <c r="DK20" i="15"/>
  <c r="DC20" i="15"/>
  <c r="DB20" i="15"/>
  <c r="CT20" i="15"/>
  <c r="CS20" i="15"/>
  <c r="CK20" i="15"/>
  <c r="CJ20" i="15"/>
  <c r="DL19" i="15"/>
  <c r="DK19" i="15"/>
  <c r="DC19" i="15"/>
  <c r="DB19" i="15"/>
  <c r="CT19" i="15"/>
  <c r="CS19" i="15"/>
  <c r="CK19" i="15"/>
  <c r="CJ19" i="15"/>
  <c r="DL18" i="15"/>
  <c r="DK18" i="15"/>
  <c r="DC18" i="15"/>
  <c r="DB18" i="15"/>
  <c r="CT18" i="15"/>
  <c r="CS18" i="15"/>
  <c r="CK18" i="15"/>
  <c r="CJ18" i="15"/>
  <c r="DL17" i="15"/>
  <c r="DK17" i="15"/>
  <c r="DC17" i="15"/>
  <c r="DB17" i="15"/>
  <c r="CT17" i="15"/>
  <c r="CS17" i="15"/>
  <c r="CK17" i="15"/>
  <c r="CJ17" i="15"/>
  <c r="DL16" i="15"/>
  <c r="DK16" i="15"/>
  <c r="DC16" i="15"/>
  <c r="DB16" i="15"/>
  <c r="CT16" i="15"/>
  <c r="CS16" i="15"/>
  <c r="CK16" i="15"/>
  <c r="CJ16" i="15"/>
  <c r="D289" i="15"/>
  <c r="C289" i="15"/>
  <c r="D288" i="15"/>
  <c r="C288" i="15"/>
  <c r="D287" i="15"/>
  <c r="C287" i="15"/>
  <c r="D286" i="15"/>
  <c r="C286" i="15"/>
  <c r="D283" i="15"/>
  <c r="C283" i="15"/>
  <c r="E282" i="15"/>
  <c r="E281" i="15"/>
  <c r="E279" i="15"/>
  <c r="E271" i="15"/>
  <c r="E270" i="15"/>
  <c r="E266" i="15"/>
  <c r="E265" i="15"/>
  <c r="E263" i="15"/>
  <c r="E262" i="15"/>
  <c r="AI228" i="15"/>
  <c r="AH228" i="15"/>
  <c r="AG228" i="15"/>
  <c r="AF228" i="15"/>
  <c r="AE228" i="15"/>
  <c r="AD228" i="15"/>
  <c r="Z228" i="15"/>
  <c r="Y228" i="15"/>
  <c r="X228" i="15"/>
  <c r="W228" i="15"/>
  <c r="V228" i="15"/>
  <c r="U228" i="15"/>
  <c r="Q228" i="15"/>
  <c r="P228" i="15"/>
  <c r="O228" i="15"/>
  <c r="N228" i="15"/>
  <c r="M228" i="15"/>
  <c r="L228" i="15"/>
  <c r="H228" i="15"/>
  <c r="G228" i="15"/>
  <c r="F228" i="15"/>
  <c r="E228" i="15"/>
  <c r="D228" i="15"/>
  <c r="C228" i="15"/>
  <c r="AK227" i="15"/>
  <c r="AJ227" i="15"/>
  <c r="AB227" i="15"/>
  <c r="AA227" i="15"/>
  <c r="S227" i="15"/>
  <c r="R227" i="15"/>
  <c r="J227" i="15"/>
  <c r="I227" i="15"/>
  <c r="AK225" i="15"/>
  <c r="AJ225" i="15"/>
  <c r="AB225" i="15"/>
  <c r="AA225" i="15"/>
  <c r="S225" i="15"/>
  <c r="R225" i="15"/>
  <c r="J225" i="15"/>
  <c r="I225" i="15"/>
  <c r="J224" i="15"/>
  <c r="I224" i="15"/>
  <c r="AK223" i="15"/>
  <c r="AJ223" i="15"/>
  <c r="AB223" i="15"/>
  <c r="AA223" i="15"/>
  <c r="S223" i="15"/>
  <c r="R223" i="15"/>
  <c r="J223" i="15"/>
  <c r="I223" i="15"/>
  <c r="AK222" i="15"/>
  <c r="AJ222" i="15"/>
  <c r="AB222" i="15"/>
  <c r="AA222" i="15"/>
  <c r="S222" i="15"/>
  <c r="R222" i="15"/>
  <c r="J222" i="15"/>
  <c r="I222" i="15"/>
  <c r="AK221" i="15"/>
  <c r="AJ221" i="15"/>
  <c r="AB221" i="15"/>
  <c r="AA221" i="15"/>
  <c r="S221" i="15"/>
  <c r="R221" i="15"/>
  <c r="J221" i="15"/>
  <c r="I221" i="15"/>
  <c r="AK220" i="15"/>
  <c r="AJ220" i="15"/>
  <c r="AB220" i="15"/>
  <c r="AA220" i="15"/>
  <c r="S220" i="15"/>
  <c r="R220" i="15"/>
  <c r="J220" i="15"/>
  <c r="I220" i="15"/>
  <c r="AK219" i="15"/>
  <c r="AJ219" i="15"/>
  <c r="AB219" i="15"/>
  <c r="AA219" i="15"/>
  <c r="S219" i="15"/>
  <c r="R219" i="15"/>
  <c r="J219" i="15"/>
  <c r="I219" i="15"/>
  <c r="AL186" i="15"/>
  <c r="AK186" i="15"/>
  <c r="AJ186" i="15"/>
  <c r="AI186" i="15"/>
  <c r="AH186" i="15"/>
  <c r="AG186" i="15"/>
  <c r="AF186" i="15"/>
  <c r="AE186" i="15"/>
  <c r="AD186" i="15"/>
  <c r="Z186" i="15"/>
  <c r="Y186" i="15"/>
  <c r="X186" i="15"/>
  <c r="W186" i="15"/>
  <c r="V186" i="15"/>
  <c r="U186" i="15"/>
  <c r="Q186" i="15"/>
  <c r="P186" i="15"/>
  <c r="O186" i="15"/>
  <c r="N186" i="15"/>
  <c r="M186" i="15"/>
  <c r="L186" i="15"/>
  <c r="H186" i="15"/>
  <c r="G186" i="15"/>
  <c r="F186" i="15"/>
  <c r="E186" i="15"/>
  <c r="D186" i="15"/>
  <c r="C186" i="15"/>
  <c r="AK185" i="15"/>
  <c r="AJ185" i="15"/>
  <c r="AB185" i="15"/>
  <c r="AA185" i="15"/>
  <c r="S185" i="15"/>
  <c r="R185" i="15"/>
  <c r="J185" i="15"/>
  <c r="I185" i="15"/>
  <c r="AK184" i="15"/>
  <c r="AJ184" i="15"/>
  <c r="AB184" i="15"/>
  <c r="AA184" i="15"/>
  <c r="S184" i="15"/>
  <c r="R184" i="15"/>
  <c r="J184" i="15"/>
  <c r="I184" i="15"/>
  <c r="AK182" i="15"/>
  <c r="AJ182" i="15"/>
  <c r="AB182" i="15"/>
  <c r="AA182" i="15"/>
  <c r="S182" i="15"/>
  <c r="R182" i="15"/>
  <c r="J182" i="15"/>
  <c r="I182" i="15"/>
  <c r="AK181" i="15"/>
  <c r="AJ181" i="15"/>
  <c r="AB181" i="15"/>
  <c r="AA181" i="15"/>
  <c r="S181" i="15"/>
  <c r="R181" i="15"/>
  <c r="J181" i="15"/>
  <c r="I181" i="15"/>
  <c r="AK179" i="15"/>
  <c r="AJ179" i="15"/>
  <c r="AB179" i="15"/>
  <c r="AA179" i="15"/>
  <c r="S179" i="15"/>
  <c r="R179" i="15"/>
  <c r="J179" i="15"/>
  <c r="I179" i="15"/>
  <c r="AK178" i="15"/>
  <c r="AJ178" i="15"/>
  <c r="AB178" i="15"/>
  <c r="AA178" i="15"/>
  <c r="S178" i="15"/>
  <c r="R178" i="15"/>
  <c r="J178" i="15"/>
  <c r="I178" i="15"/>
  <c r="I186" i="15" s="1"/>
  <c r="AI146" i="15"/>
  <c r="AH146" i="15"/>
  <c r="AG146" i="15"/>
  <c r="AF146" i="15"/>
  <c r="AE146" i="15"/>
  <c r="AD146" i="15"/>
  <c r="Z146" i="15"/>
  <c r="Y146" i="15"/>
  <c r="X146" i="15"/>
  <c r="W146" i="15"/>
  <c r="V146" i="15"/>
  <c r="U146" i="15"/>
  <c r="Q146" i="15"/>
  <c r="P146" i="15"/>
  <c r="O146" i="15"/>
  <c r="N146" i="15"/>
  <c r="M146" i="15"/>
  <c r="L146" i="15"/>
  <c r="H146" i="15"/>
  <c r="G146" i="15"/>
  <c r="F146" i="15"/>
  <c r="E146" i="15"/>
  <c r="D146" i="15"/>
  <c r="C146" i="15"/>
  <c r="AK145" i="15"/>
  <c r="AJ145" i="15"/>
  <c r="AB145" i="15"/>
  <c r="AA145" i="15"/>
  <c r="S145" i="15"/>
  <c r="R145" i="15"/>
  <c r="J145" i="15"/>
  <c r="I145" i="15"/>
  <c r="AK144" i="15"/>
  <c r="AJ144" i="15"/>
  <c r="AB144" i="15"/>
  <c r="AA144" i="15"/>
  <c r="S144" i="15"/>
  <c r="R144" i="15"/>
  <c r="J144" i="15"/>
  <c r="I144" i="15"/>
  <c r="AK143" i="15"/>
  <c r="AJ143" i="15"/>
  <c r="AB143" i="15"/>
  <c r="AA143" i="15"/>
  <c r="S143" i="15"/>
  <c r="R143" i="15"/>
  <c r="J143" i="15"/>
  <c r="I143" i="15"/>
  <c r="AK141" i="15"/>
  <c r="AJ141" i="15"/>
  <c r="AB141" i="15"/>
  <c r="AA141" i="15"/>
  <c r="S141" i="15"/>
  <c r="R141" i="15"/>
  <c r="J141" i="15"/>
  <c r="I141" i="15"/>
  <c r="AK140" i="15"/>
  <c r="AJ140" i="15"/>
  <c r="AB140" i="15"/>
  <c r="AA140" i="15"/>
  <c r="S140" i="15"/>
  <c r="R140" i="15"/>
  <c r="J140" i="15"/>
  <c r="I140" i="15"/>
  <c r="AK139" i="15"/>
  <c r="AJ139" i="15"/>
  <c r="AB139" i="15"/>
  <c r="AA139" i="15"/>
  <c r="S139" i="15"/>
  <c r="R139" i="15"/>
  <c r="J139" i="15"/>
  <c r="I139" i="15"/>
  <c r="AK137" i="15"/>
  <c r="AJ137" i="15"/>
  <c r="AB137" i="15"/>
  <c r="AA137" i="15"/>
  <c r="S137" i="15"/>
  <c r="R137" i="15"/>
  <c r="J137" i="15"/>
  <c r="I137" i="15"/>
  <c r="AK136" i="15"/>
  <c r="AJ136" i="15"/>
  <c r="AB136" i="15"/>
  <c r="AA136" i="15"/>
  <c r="S136" i="15"/>
  <c r="R136" i="15"/>
  <c r="J136" i="15"/>
  <c r="I136" i="15"/>
  <c r="AK135" i="15"/>
  <c r="AJ135" i="15"/>
  <c r="AB135" i="15"/>
  <c r="AA135" i="15"/>
  <c r="S135" i="15"/>
  <c r="R135" i="15"/>
  <c r="J135" i="15"/>
  <c r="I135" i="15"/>
  <c r="AK134" i="15"/>
  <c r="AJ134" i="15"/>
  <c r="AB134" i="15"/>
  <c r="AA134" i="15"/>
  <c r="S134" i="15"/>
  <c r="R134" i="15"/>
  <c r="J134" i="15"/>
  <c r="I134" i="15"/>
  <c r="AK132" i="15"/>
  <c r="AJ132" i="15"/>
  <c r="AB132" i="15"/>
  <c r="AA132" i="15"/>
  <c r="S132" i="15"/>
  <c r="R132" i="15"/>
  <c r="J132" i="15"/>
  <c r="I132" i="15"/>
  <c r="AK131" i="15"/>
  <c r="AJ131" i="15"/>
  <c r="AB131" i="15"/>
  <c r="AA131" i="15"/>
  <c r="S131" i="15"/>
  <c r="R131" i="15"/>
  <c r="J131" i="15"/>
  <c r="I131" i="15"/>
  <c r="AK130" i="15"/>
  <c r="AJ130" i="15"/>
  <c r="AB130" i="15"/>
  <c r="AA130" i="15"/>
  <c r="S130" i="15"/>
  <c r="R130" i="15"/>
  <c r="J130" i="15"/>
  <c r="I130" i="15"/>
  <c r="AK129" i="15"/>
  <c r="AJ129" i="15"/>
  <c r="AB129" i="15"/>
  <c r="AA129" i="15"/>
  <c r="S129" i="15"/>
  <c r="R129" i="15"/>
  <c r="J129" i="15"/>
  <c r="I129" i="15"/>
  <c r="AK128" i="15"/>
  <c r="AJ128" i="15"/>
  <c r="AB128" i="15"/>
  <c r="AA128" i="15"/>
  <c r="S128" i="15"/>
  <c r="R128" i="15"/>
  <c r="J128" i="15"/>
  <c r="I128" i="15"/>
  <c r="AK127" i="15"/>
  <c r="AJ127" i="15"/>
  <c r="AB127" i="15"/>
  <c r="AA127" i="15"/>
  <c r="S127" i="15"/>
  <c r="R127" i="15"/>
  <c r="J127" i="15"/>
  <c r="I127" i="15"/>
  <c r="AK126" i="15"/>
  <c r="AJ126" i="15"/>
  <c r="AB126" i="15"/>
  <c r="AA126" i="15"/>
  <c r="S126" i="15"/>
  <c r="R126" i="15"/>
  <c r="J126" i="15"/>
  <c r="I126" i="15"/>
  <c r="AI94" i="15"/>
  <c r="AH94" i="15"/>
  <c r="AG94" i="15"/>
  <c r="AF94" i="15"/>
  <c r="AE94" i="15"/>
  <c r="AD94" i="15"/>
  <c r="Z94" i="15"/>
  <c r="Y94" i="15"/>
  <c r="X94" i="15"/>
  <c r="W94" i="15"/>
  <c r="V94" i="15"/>
  <c r="U94" i="15"/>
  <c r="Q94" i="15"/>
  <c r="P94" i="15"/>
  <c r="O94" i="15"/>
  <c r="N94" i="15"/>
  <c r="M94" i="15"/>
  <c r="L94" i="15"/>
  <c r="H94" i="15"/>
  <c r="G94" i="15"/>
  <c r="F94" i="15"/>
  <c r="E94" i="15"/>
  <c r="D94" i="15"/>
  <c r="C94" i="15"/>
  <c r="AK93" i="15"/>
  <c r="AJ93" i="15"/>
  <c r="AB93" i="15"/>
  <c r="AA93" i="15"/>
  <c r="S93" i="15"/>
  <c r="R93" i="15"/>
  <c r="J93" i="15"/>
  <c r="I93" i="15"/>
  <c r="AK92" i="15"/>
  <c r="AJ92" i="15"/>
  <c r="AB92" i="15"/>
  <c r="AA92" i="15"/>
  <c r="S92" i="15"/>
  <c r="R92" i="15"/>
  <c r="J92" i="15"/>
  <c r="I92" i="15"/>
  <c r="AK91" i="15"/>
  <c r="AJ91" i="15"/>
  <c r="AB91" i="15"/>
  <c r="AA91" i="15"/>
  <c r="S91" i="15"/>
  <c r="R91" i="15"/>
  <c r="J91" i="15"/>
  <c r="I91" i="15"/>
  <c r="AK89" i="15"/>
  <c r="AJ89" i="15"/>
  <c r="AB89" i="15"/>
  <c r="AA89" i="15"/>
  <c r="S89" i="15"/>
  <c r="R89" i="15"/>
  <c r="I89" i="15"/>
  <c r="K89" i="15" s="1"/>
  <c r="AK88" i="15"/>
  <c r="AJ88" i="15"/>
  <c r="AB88" i="15"/>
  <c r="AA88" i="15"/>
  <c r="S88" i="15"/>
  <c r="T88" i="15" s="1"/>
  <c r="J88" i="15"/>
  <c r="I88" i="15"/>
  <c r="AK86" i="15"/>
  <c r="AJ86" i="15"/>
  <c r="AB86" i="15"/>
  <c r="AA86" i="15"/>
  <c r="S86" i="15"/>
  <c r="R86" i="15"/>
  <c r="J86" i="15"/>
  <c r="I86" i="15"/>
  <c r="AK85" i="15"/>
  <c r="AJ85" i="15"/>
  <c r="AB85" i="15"/>
  <c r="AA85" i="15"/>
  <c r="S85" i="15"/>
  <c r="R85" i="15"/>
  <c r="J85" i="15"/>
  <c r="I85" i="15"/>
  <c r="AK83" i="15"/>
  <c r="AJ83" i="15"/>
  <c r="AB83" i="15"/>
  <c r="AA83" i="15"/>
  <c r="S83" i="15"/>
  <c r="R83" i="15"/>
  <c r="J83" i="15"/>
  <c r="I83" i="15"/>
  <c r="AK82" i="15"/>
  <c r="AJ82" i="15"/>
  <c r="AB82" i="15"/>
  <c r="AA82" i="15"/>
  <c r="S82" i="15"/>
  <c r="R82" i="15"/>
  <c r="J82" i="15"/>
  <c r="K82" i="15" s="1"/>
  <c r="AK81" i="15"/>
  <c r="AJ81" i="15"/>
  <c r="AB81" i="15"/>
  <c r="AA81" i="15"/>
  <c r="S81" i="15"/>
  <c r="R81" i="15"/>
  <c r="J81" i="15"/>
  <c r="I81" i="15"/>
  <c r="FA41" i="15"/>
  <c r="EZ41" i="15"/>
  <c r="ER41" i="15"/>
  <c r="EQ41" i="15"/>
  <c r="EI41" i="15"/>
  <c r="EH41" i="15"/>
  <c r="DY41" i="15"/>
  <c r="FA40" i="15"/>
  <c r="EZ40" i="15"/>
  <c r="ER40" i="15"/>
  <c r="EQ40" i="15"/>
  <c r="EI40" i="15"/>
  <c r="EH40" i="15"/>
  <c r="DZ40" i="15"/>
  <c r="DY40" i="15"/>
  <c r="FA38" i="15"/>
  <c r="EZ38" i="15"/>
  <c r="ER38" i="15"/>
  <c r="EQ38" i="15"/>
  <c r="EI38" i="15"/>
  <c r="EH38" i="15"/>
  <c r="DZ38" i="15"/>
  <c r="DY38" i="15"/>
  <c r="FA37" i="15"/>
  <c r="EZ37" i="15"/>
  <c r="ER37" i="15"/>
  <c r="EQ37" i="15"/>
  <c r="EI37" i="15"/>
  <c r="EH37" i="15"/>
  <c r="DZ37" i="15"/>
  <c r="DY37" i="15"/>
  <c r="FB35" i="15"/>
  <c r="FA35" i="15"/>
  <c r="ES35" i="15"/>
  <c r="ER35" i="15"/>
  <c r="EJ35" i="15"/>
  <c r="EI35" i="15"/>
  <c r="EA35" i="15"/>
  <c r="DZ35" i="15"/>
  <c r="FB34" i="15"/>
  <c r="FA34" i="15"/>
  <c r="ES34" i="15"/>
  <c r="ER34" i="15"/>
  <c r="EJ34" i="15"/>
  <c r="EI34" i="15"/>
  <c r="EA34" i="15"/>
  <c r="DZ34" i="15"/>
  <c r="FB33" i="15"/>
  <c r="FA33" i="15"/>
  <c r="ES33" i="15"/>
  <c r="ER33" i="15"/>
  <c r="EJ33" i="15"/>
  <c r="EI33" i="15"/>
  <c r="EA33" i="15"/>
  <c r="DZ33" i="15"/>
  <c r="T12" i="19" l="1"/>
  <c r="E16" i="19"/>
  <c r="C20" i="19"/>
  <c r="E20" i="19" s="1"/>
  <c r="E24" i="19"/>
  <c r="AO7" i="19"/>
  <c r="D28" i="19"/>
  <c r="AO5" i="19"/>
  <c r="AC12" i="19"/>
  <c r="AL12" i="19"/>
  <c r="E21" i="19"/>
  <c r="E26" i="19"/>
  <c r="E22" i="19"/>
  <c r="AM10" i="19"/>
  <c r="AO10" i="19" s="1"/>
  <c r="K11" i="19"/>
  <c r="K7" i="19"/>
  <c r="AM9" i="19"/>
  <c r="AO9" i="19" s="1"/>
  <c r="J12" i="19"/>
  <c r="R12" i="19"/>
  <c r="K6" i="19"/>
  <c r="K12" i="19" s="1"/>
  <c r="C27" i="19"/>
  <c r="E27" i="19" s="1"/>
  <c r="AM12" i="19"/>
  <c r="AC40" i="15"/>
  <c r="AL47" i="15"/>
  <c r="T41" i="15"/>
  <c r="C21" i="15"/>
  <c r="C29" i="15" s="1"/>
  <c r="T49" i="15"/>
  <c r="CL21" i="15"/>
  <c r="T40" i="15"/>
  <c r="AC8" i="15"/>
  <c r="AC9" i="15"/>
  <c r="AC10" i="15"/>
  <c r="AC44" i="15"/>
  <c r="AC46" i="15"/>
  <c r="AC11" i="15"/>
  <c r="AC12" i="15"/>
  <c r="AN46" i="15"/>
  <c r="T50" i="15"/>
  <c r="AL7" i="15"/>
  <c r="AL39" i="15"/>
  <c r="AC49" i="15"/>
  <c r="AN9" i="15"/>
  <c r="AN12" i="15"/>
  <c r="D28" i="15"/>
  <c r="D29" i="15" s="1"/>
  <c r="T6" i="15"/>
  <c r="T7" i="15"/>
  <c r="T9" i="15"/>
  <c r="T11" i="15"/>
  <c r="T12" i="15"/>
  <c r="E26" i="15"/>
  <c r="AL43" i="15"/>
  <c r="AL49" i="15"/>
  <c r="K51" i="15"/>
  <c r="DD19" i="15"/>
  <c r="DD21" i="15"/>
  <c r="AA13" i="15"/>
  <c r="AC7" i="15"/>
  <c r="T51" i="15"/>
  <c r="E27" i="15"/>
  <c r="AL46" i="15"/>
  <c r="J52" i="15"/>
  <c r="DM17" i="15"/>
  <c r="AL10" i="15"/>
  <c r="S52" i="15"/>
  <c r="K41" i="15"/>
  <c r="K44" i="15"/>
  <c r="K49" i="15"/>
  <c r="T227" i="15"/>
  <c r="AN7" i="15"/>
  <c r="AM12" i="15"/>
  <c r="E25" i="15"/>
  <c r="T44" i="15"/>
  <c r="T46" i="15"/>
  <c r="K50" i="15"/>
  <c r="AN8" i="15"/>
  <c r="AM9" i="15"/>
  <c r="AL9" i="15"/>
  <c r="T39" i="15"/>
  <c r="K40" i="15"/>
  <c r="AL40" i="15"/>
  <c r="AC41" i="15"/>
  <c r="AC43" i="15"/>
  <c r="AN6" i="15"/>
  <c r="T8" i="15"/>
  <c r="K9" i="15"/>
  <c r="AM10" i="15"/>
  <c r="AA52" i="15"/>
  <c r="AM41" i="15"/>
  <c r="AL41" i="15"/>
  <c r="AM47" i="15"/>
  <c r="AC50" i="15"/>
  <c r="AM6" i="15"/>
  <c r="AN10" i="15"/>
  <c r="AB52" i="15"/>
  <c r="AN41" i="15"/>
  <c r="J13" i="15"/>
  <c r="AK13" i="15"/>
  <c r="K10" i="15"/>
  <c r="K11" i="15"/>
  <c r="AL11" i="15"/>
  <c r="AC39" i="15"/>
  <c r="AM43" i="15"/>
  <c r="AL44" i="15"/>
  <c r="T47" i="15"/>
  <c r="AL50" i="15"/>
  <c r="AC51" i="15"/>
  <c r="AL222" i="15"/>
  <c r="AC227" i="15"/>
  <c r="K6" i="15"/>
  <c r="AM7" i="15"/>
  <c r="T10" i="15"/>
  <c r="AN11" i="15"/>
  <c r="AM11" i="15"/>
  <c r="E19" i="15"/>
  <c r="E23" i="15"/>
  <c r="AJ52" i="15"/>
  <c r="AN43" i="15"/>
  <c r="AN47" i="15"/>
  <c r="AL12" i="15"/>
  <c r="K39" i="15"/>
  <c r="AK52" i="15"/>
  <c r="T43" i="15"/>
  <c r="AN44" i="15"/>
  <c r="AM44" i="15"/>
  <c r="AC47" i="15"/>
  <c r="AN49" i="15"/>
  <c r="AN50" i="15"/>
  <c r="AM51" i="15"/>
  <c r="AL51" i="15"/>
  <c r="R13" i="15"/>
  <c r="AJ13" i="15"/>
  <c r="T182" i="15"/>
  <c r="S13" i="15"/>
  <c r="AM8" i="15"/>
  <c r="AN39" i="15"/>
  <c r="AM46" i="15"/>
  <c r="AN51" i="15"/>
  <c r="AM40" i="15"/>
  <c r="AM50" i="15"/>
  <c r="I52" i="15"/>
  <c r="AM49" i="15"/>
  <c r="R52" i="15"/>
  <c r="K46" i="15"/>
  <c r="AM39" i="15"/>
  <c r="AN40" i="15"/>
  <c r="K43" i="15"/>
  <c r="E20" i="15"/>
  <c r="E24" i="15"/>
  <c r="E22" i="15"/>
  <c r="E17" i="15"/>
  <c r="E18" i="15"/>
  <c r="AC6" i="15"/>
  <c r="K8" i="15"/>
  <c r="I13" i="15"/>
  <c r="K7" i="15"/>
  <c r="AL8" i="15"/>
  <c r="AB13" i="15"/>
  <c r="AL6" i="15"/>
  <c r="K12" i="15"/>
  <c r="DD17" i="15"/>
  <c r="DM16" i="15"/>
  <c r="DM22" i="15"/>
  <c r="DN17" i="15"/>
  <c r="AC81" i="15"/>
  <c r="DD18" i="15"/>
  <c r="T222" i="15"/>
  <c r="DM19" i="15"/>
  <c r="DM20" i="15"/>
  <c r="DO16" i="15"/>
  <c r="DN18" i="15"/>
  <c r="DN21" i="15"/>
  <c r="DO22" i="15"/>
  <c r="K132" i="15"/>
  <c r="K144" i="15"/>
  <c r="DO19" i="15"/>
  <c r="CL20" i="15"/>
  <c r="DN22" i="15"/>
  <c r="CD31" i="15"/>
  <c r="CF31" i="15" s="1"/>
  <c r="DD16" i="15"/>
  <c r="CU22" i="15"/>
  <c r="CF28" i="15"/>
  <c r="CS23" i="15"/>
  <c r="DO17" i="15"/>
  <c r="DN19" i="15"/>
  <c r="ES40" i="15"/>
  <c r="K91" i="15"/>
  <c r="CU17" i="15"/>
  <c r="DO18" i="15"/>
  <c r="AM91" i="15"/>
  <c r="AM134" i="15"/>
  <c r="CU16" i="15"/>
  <c r="CU18" i="15"/>
  <c r="CL19" i="15"/>
  <c r="DN20" i="15"/>
  <c r="CF30" i="15"/>
  <c r="DB23" i="15"/>
  <c r="DM21" i="15"/>
  <c r="DD22" i="15"/>
  <c r="DC23" i="15"/>
  <c r="CU19" i="15"/>
  <c r="CU20" i="15"/>
  <c r="DO21" i="15"/>
  <c r="CF29" i="15"/>
  <c r="DN16" i="15"/>
  <c r="DL23" i="15"/>
  <c r="DM18" i="15"/>
  <c r="DD20" i="15"/>
  <c r="CU21" i="15"/>
  <c r="CF32" i="15"/>
  <c r="CF27" i="15"/>
  <c r="CJ23" i="15"/>
  <c r="AC86" i="15"/>
  <c r="AL89" i="15"/>
  <c r="AL93" i="15"/>
  <c r="AL126" i="15"/>
  <c r="AL127" i="15"/>
  <c r="AL178" i="15"/>
  <c r="AL179" i="15"/>
  <c r="CL18" i="15"/>
  <c r="CK23" i="15"/>
  <c r="CL17" i="15"/>
  <c r="DO20" i="15"/>
  <c r="CT23" i="15"/>
  <c r="CL16" i="15"/>
  <c r="DK23" i="15"/>
  <c r="AN93" i="15"/>
  <c r="AN127" i="15"/>
  <c r="AN128" i="15"/>
  <c r="AN129" i="15"/>
  <c r="T139" i="15"/>
  <c r="T140" i="15"/>
  <c r="T143" i="15"/>
  <c r="T179" i="15"/>
  <c r="T181" i="15"/>
  <c r="CL22" i="15"/>
  <c r="T83" i="15"/>
  <c r="T86" i="15"/>
  <c r="AC92" i="15"/>
  <c r="AC127" i="15"/>
  <c r="AC128" i="15"/>
  <c r="AC130" i="15"/>
  <c r="E289" i="15"/>
  <c r="T127" i="15"/>
  <c r="T137" i="15"/>
  <c r="AL219" i="15"/>
  <c r="AL220" i="15"/>
  <c r="AC134" i="15"/>
  <c r="AC145" i="15"/>
  <c r="K219" i="15"/>
  <c r="K221" i="15"/>
  <c r="AN181" i="15"/>
  <c r="AC185" i="15"/>
  <c r="AL134" i="15"/>
  <c r="AL144" i="15"/>
  <c r="AL181" i="15"/>
  <c r="AL182" i="15"/>
  <c r="AL185" i="15"/>
  <c r="T221" i="15"/>
  <c r="K227" i="15"/>
  <c r="AM135" i="15"/>
  <c r="AN82" i="15"/>
  <c r="T92" i="15"/>
  <c r="R146" i="15"/>
  <c r="T128" i="15"/>
  <c r="T129" i="15"/>
  <c r="T130" i="15"/>
  <c r="AL135" i="15"/>
  <c r="AL136" i="15"/>
  <c r="AL137" i="15"/>
  <c r="AL140" i="15"/>
  <c r="AC182" i="15"/>
  <c r="K220" i="15"/>
  <c r="AN222" i="15"/>
  <c r="AC223" i="15"/>
  <c r="T225" i="15"/>
  <c r="D290" i="15"/>
  <c r="E287" i="15"/>
  <c r="AN221" i="15"/>
  <c r="AN81" i="15"/>
  <c r="AM88" i="15"/>
  <c r="AC131" i="15"/>
  <c r="AN136" i="15"/>
  <c r="K141" i="15"/>
  <c r="K143" i="15"/>
  <c r="AN144" i="15"/>
  <c r="K179" i="15"/>
  <c r="AL184" i="15"/>
  <c r="AN220" i="15"/>
  <c r="AL225" i="15"/>
  <c r="AL227" i="15"/>
  <c r="E288" i="15"/>
  <c r="AL128" i="15"/>
  <c r="T136" i="15"/>
  <c r="AM144" i="15"/>
  <c r="AO144" i="15" s="1"/>
  <c r="AM184" i="15"/>
  <c r="AN134" i="15"/>
  <c r="AM131" i="15"/>
  <c r="T141" i="15"/>
  <c r="AN182" i="15"/>
  <c r="AN185" i="15"/>
  <c r="T131" i="15"/>
  <c r="FB41" i="15"/>
  <c r="AL81" i="15"/>
  <c r="AL83" i="15"/>
  <c r="AL85" i="15"/>
  <c r="K126" i="15"/>
  <c r="K129" i="15"/>
  <c r="AM130" i="15"/>
  <c r="AC136" i="15"/>
  <c r="AC137" i="15"/>
  <c r="AC140" i="15"/>
  <c r="AC143" i="15"/>
  <c r="AC144" i="15"/>
  <c r="T184" i="15"/>
  <c r="T185" i="15"/>
  <c r="AN225" i="15"/>
  <c r="ET34" i="15"/>
  <c r="AC82" i="15"/>
  <c r="AM89" i="15"/>
  <c r="AN91" i="15"/>
  <c r="T93" i="15"/>
  <c r="AN126" i="15"/>
  <c r="AM128" i="15"/>
  <c r="AL129" i="15"/>
  <c r="AL130" i="15"/>
  <c r="AC132" i="15"/>
  <c r="AM136" i="15"/>
  <c r="AC139" i="15"/>
  <c r="AC141" i="15"/>
  <c r="J186" i="15"/>
  <c r="AN184" i="15"/>
  <c r="AM185" i="15"/>
  <c r="R228" i="15"/>
  <c r="AM220" i="15"/>
  <c r="AL221" i="15"/>
  <c r="AC222" i="15"/>
  <c r="AM227" i="15"/>
  <c r="AN135" i="15"/>
  <c r="AN145" i="15"/>
  <c r="K178" i="15"/>
  <c r="K184" i="15"/>
  <c r="S228" i="15"/>
  <c r="AC85" i="15"/>
  <c r="AC93" i="15"/>
  <c r="AB146" i="15"/>
  <c r="AN130" i="15"/>
  <c r="AM137" i="15"/>
  <c r="AL139" i="15"/>
  <c r="AM141" i="15"/>
  <c r="AM178" i="15"/>
  <c r="AM179" i="15"/>
  <c r="AC181" i="15"/>
  <c r="AA228" i="15"/>
  <c r="AK228" i="15"/>
  <c r="AC88" i="15"/>
  <c r="AL82" i="15"/>
  <c r="AN131" i="15"/>
  <c r="AM132" i="15"/>
  <c r="AN132" i="15"/>
  <c r="AC135" i="15"/>
  <c r="AN137" i="15"/>
  <c r="AM139" i="15"/>
  <c r="AM140" i="15"/>
  <c r="S186" i="15"/>
  <c r="AM181" i="15"/>
  <c r="AM222" i="15"/>
  <c r="AL223" i="15"/>
  <c r="AM225" i="15"/>
  <c r="E283" i="15"/>
  <c r="J94" i="15"/>
  <c r="AL91" i="15"/>
  <c r="AL92" i="15"/>
  <c r="AK146" i="15"/>
  <c r="AN139" i="15"/>
  <c r="AN140" i="15"/>
  <c r="AM143" i="15"/>
  <c r="AL143" i="15"/>
  <c r="AL145" i="15"/>
  <c r="AA186" i="15"/>
  <c r="AN179" i="15"/>
  <c r="AC184" i="15"/>
  <c r="AC220" i="15"/>
  <c r="K222" i="15"/>
  <c r="AM223" i="15"/>
  <c r="K224" i="15"/>
  <c r="R94" i="15"/>
  <c r="AM92" i="15"/>
  <c r="AM93" i="15"/>
  <c r="AM126" i="15"/>
  <c r="I228" i="15"/>
  <c r="AN223" i="15"/>
  <c r="C290" i="15"/>
  <c r="EJ37" i="15"/>
  <c r="EJ38" i="15"/>
  <c r="J146" i="15"/>
  <c r="AM127" i="15"/>
  <c r="AC129" i="15"/>
  <c r="T132" i="15"/>
  <c r="K134" i="15"/>
  <c r="K135" i="15"/>
  <c r="K145" i="15"/>
  <c r="AM145" i="15"/>
  <c r="AB186" i="15"/>
  <c r="AM182" i="15"/>
  <c r="J228" i="15"/>
  <c r="AM221" i="15"/>
  <c r="T223" i="15"/>
  <c r="K225" i="15"/>
  <c r="AN227" i="15"/>
  <c r="E286" i="15"/>
  <c r="AJ228" i="15"/>
  <c r="T220" i="15"/>
  <c r="T219" i="15"/>
  <c r="AN219" i="15"/>
  <c r="AC221" i="15"/>
  <c r="K223" i="15"/>
  <c r="AC225" i="15"/>
  <c r="AB228" i="15"/>
  <c r="AM219" i="15"/>
  <c r="AC219" i="15"/>
  <c r="T178" i="15"/>
  <c r="AN178" i="15"/>
  <c r="K185" i="15"/>
  <c r="AC179" i="15"/>
  <c r="K182" i="15"/>
  <c r="AC178" i="15"/>
  <c r="K181" i="15"/>
  <c r="R186" i="15"/>
  <c r="K130" i="15"/>
  <c r="AL131" i="15"/>
  <c r="T134" i="15"/>
  <c r="K140" i="15"/>
  <c r="AL141" i="15"/>
  <c r="T144" i="15"/>
  <c r="K131" i="15"/>
  <c r="K139" i="15"/>
  <c r="AN143" i="15"/>
  <c r="S146" i="15"/>
  <c r="AC126" i="15"/>
  <c r="K128" i="15"/>
  <c r="K137" i="15"/>
  <c r="AN141" i="15"/>
  <c r="AJ146" i="15"/>
  <c r="T126" i="15"/>
  <c r="T135" i="15"/>
  <c r="I146" i="15"/>
  <c r="AA146" i="15"/>
  <c r="K127" i="15"/>
  <c r="AM129" i="15"/>
  <c r="K136" i="15"/>
  <c r="AL132" i="15"/>
  <c r="T145" i="15"/>
  <c r="ET33" i="15"/>
  <c r="AM85" i="15"/>
  <c r="AM86" i="15"/>
  <c r="AJ94" i="15"/>
  <c r="AL88" i="15"/>
  <c r="AC91" i="15"/>
  <c r="AN92" i="15"/>
  <c r="AM82" i="15"/>
  <c r="T91" i="15"/>
  <c r="T82" i="15"/>
  <c r="AN85" i="15"/>
  <c r="AN86" i="15"/>
  <c r="AN83" i="15"/>
  <c r="AM83" i="15"/>
  <c r="EB33" i="15"/>
  <c r="EB34" i="15"/>
  <c r="K81" i="15"/>
  <c r="AA94" i="15"/>
  <c r="T85" i="15"/>
  <c r="K88" i="15"/>
  <c r="AB94" i="15"/>
  <c r="S94" i="15"/>
  <c r="AC89" i="15"/>
  <c r="K85" i="15"/>
  <c r="AL86" i="15"/>
  <c r="AN88" i="15"/>
  <c r="K93" i="15"/>
  <c r="T89" i="15"/>
  <c r="AN89" i="15"/>
  <c r="T81" i="15"/>
  <c r="AC83" i="15"/>
  <c r="K86" i="15"/>
  <c r="AK94" i="15"/>
  <c r="K83" i="15"/>
  <c r="K92" i="15"/>
  <c r="I94" i="15"/>
  <c r="AM81" i="15"/>
  <c r="FE33" i="15"/>
  <c r="FC41" i="15"/>
  <c r="EK33" i="15"/>
  <c r="EK34" i="15"/>
  <c r="FD38" i="15"/>
  <c r="FD40" i="15"/>
  <c r="FD41" i="15"/>
  <c r="EK35" i="15"/>
  <c r="EJ40" i="15"/>
  <c r="ET35" i="15"/>
  <c r="ES37" i="15"/>
  <c r="ES38" i="15"/>
  <c r="FC34" i="15"/>
  <c r="FC35" i="15"/>
  <c r="FB38" i="15"/>
  <c r="FB40" i="15"/>
  <c r="FE34" i="15"/>
  <c r="ES41" i="15"/>
  <c r="FC37" i="15"/>
  <c r="EB35" i="15"/>
  <c r="FD37" i="15"/>
  <c r="EA37" i="15"/>
  <c r="FC38" i="15"/>
  <c r="EA40" i="15"/>
  <c r="FC40" i="15"/>
  <c r="FD33" i="15"/>
  <c r="EJ41" i="15"/>
  <c r="FD35" i="15"/>
  <c r="FC33" i="15"/>
  <c r="FD34" i="15"/>
  <c r="FE35" i="15"/>
  <c r="EA41" i="15"/>
  <c r="EA38" i="15"/>
  <c r="FB37" i="15"/>
  <c r="AO12" i="19" l="1"/>
  <c r="E28" i="19"/>
  <c r="C28" i="19"/>
  <c r="AO126" i="15"/>
  <c r="AO225" i="15"/>
  <c r="AO46" i="15"/>
  <c r="AO220" i="15"/>
  <c r="D55" i="15"/>
  <c r="AO12" i="15"/>
  <c r="E21" i="15"/>
  <c r="D57" i="15"/>
  <c r="AO41" i="15"/>
  <c r="AO9" i="15"/>
  <c r="AO91" i="15"/>
  <c r="AO6" i="15"/>
  <c r="AO8" i="15"/>
  <c r="AO134" i="15"/>
  <c r="AO7" i="15"/>
  <c r="AO43" i="15"/>
  <c r="AC13" i="15"/>
  <c r="C57" i="15"/>
  <c r="AO44" i="15"/>
  <c r="C56" i="15"/>
  <c r="E28" i="15"/>
  <c r="AO89" i="15"/>
  <c r="DP17" i="15"/>
  <c r="AO11" i="15"/>
  <c r="AO185" i="15"/>
  <c r="T13" i="15"/>
  <c r="AO51" i="15"/>
  <c r="AN13" i="15"/>
  <c r="AN52" i="15"/>
  <c r="AC52" i="15"/>
  <c r="DP16" i="15"/>
  <c r="AL13" i="15"/>
  <c r="AM13" i="15"/>
  <c r="D56" i="15"/>
  <c r="AL52" i="15"/>
  <c r="AO50" i="15"/>
  <c r="DP22" i="15"/>
  <c r="K52" i="15"/>
  <c r="AO40" i="15"/>
  <c r="AO10" i="15"/>
  <c r="T52" i="15"/>
  <c r="K13" i="15"/>
  <c r="AO128" i="15"/>
  <c r="D58" i="15"/>
  <c r="AO47" i="15"/>
  <c r="AM52" i="15"/>
  <c r="AO39" i="15"/>
  <c r="C55" i="15"/>
  <c r="AO49" i="15"/>
  <c r="C58" i="15"/>
  <c r="DD23" i="15"/>
  <c r="DM23" i="15"/>
  <c r="DP18" i="15"/>
  <c r="DP19" i="15"/>
  <c r="D191" i="15"/>
  <c r="CU23" i="15"/>
  <c r="AO136" i="15"/>
  <c r="AO129" i="15"/>
  <c r="DP21" i="15"/>
  <c r="DP20" i="15"/>
  <c r="CL23" i="15"/>
  <c r="AO184" i="15"/>
  <c r="DN23" i="15"/>
  <c r="AO93" i="15"/>
  <c r="DO23" i="15"/>
  <c r="AO139" i="15"/>
  <c r="D149" i="15"/>
  <c r="D150" i="15" s="1"/>
  <c r="E290" i="15"/>
  <c r="AL94" i="15"/>
  <c r="D190" i="15"/>
  <c r="AO181" i="15"/>
  <c r="AO135" i="15"/>
  <c r="FE40" i="15"/>
  <c r="AO222" i="15"/>
  <c r="AO182" i="15"/>
  <c r="AO127" i="15"/>
  <c r="AO131" i="15"/>
  <c r="AO130" i="15"/>
  <c r="AO82" i="15"/>
  <c r="AO145" i="15"/>
  <c r="C235" i="15"/>
  <c r="AO179" i="15"/>
  <c r="D232" i="15"/>
  <c r="AO92" i="15"/>
  <c r="AO223" i="15"/>
  <c r="C189" i="15"/>
  <c r="E97" i="15"/>
  <c r="AL146" i="15"/>
  <c r="C190" i="15"/>
  <c r="AO221" i="15"/>
  <c r="K186" i="15"/>
  <c r="AO178" i="15"/>
  <c r="AO141" i="15"/>
  <c r="AM186" i="15"/>
  <c r="C234" i="15"/>
  <c r="AO140" i="15"/>
  <c r="AC146" i="15"/>
  <c r="T186" i="15"/>
  <c r="AO227" i="15"/>
  <c r="AC94" i="15"/>
  <c r="C232" i="15"/>
  <c r="D234" i="15"/>
  <c r="AL228" i="15"/>
  <c r="K94" i="15"/>
  <c r="AO85" i="15"/>
  <c r="D235" i="15"/>
  <c r="AO143" i="15"/>
  <c r="K146" i="15"/>
  <c r="C191" i="15"/>
  <c r="T146" i="15"/>
  <c r="K228" i="15"/>
  <c r="AN94" i="15"/>
  <c r="E98" i="15" s="1"/>
  <c r="AO83" i="15"/>
  <c r="AO132" i="15"/>
  <c r="AO137" i="15"/>
  <c r="AC228" i="15"/>
  <c r="D231" i="15"/>
  <c r="AN228" i="15"/>
  <c r="T228" i="15"/>
  <c r="C231" i="15"/>
  <c r="AM228" i="15"/>
  <c r="AO219" i="15"/>
  <c r="D233" i="15"/>
  <c r="C233" i="15"/>
  <c r="D189" i="15"/>
  <c r="AN186" i="15"/>
  <c r="AC186" i="15"/>
  <c r="C149" i="15"/>
  <c r="AM146" i="15"/>
  <c r="AN146" i="15"/>
  <c r="FE38" i="15"/>
  <c r="AO88" i="15"/>
  <c r="FF34" i="15"/>
  <c r="D98" i="15"/>
  <c r="AO86" i="15"/>
  <c r="FF33" i="15"/>
  <c r="T94" i="15"/>
  <c r="D97" i="15"/>
  <c r="AM94" i="15"/>
  <c r="AO81" i="15"/>
  <c r="FE41" i="15"/>
  <c r="FF35" i="15"/>
  <c r="FE37" i="15"/>
  <c r="AO13" i="15" l="1"/>
  <c r="E29" i="15"/>
  <c r="E57" i="15"/>
  <c r="AO52" i="15"/>
  <c r="E56" i="15"/>
  <c r="E191" i="15"/>
  <c r="D59" i="15"/>
  <c r="E58" i="15"/>
  <c r="DP23" i="15"/>
  <c r="C59" i="15"/>
  <c r="E55" i="15"/>
  <c r="E234" i="15"/>
  <c r="E232" i="15"/>
  <c r="E235" i="15"/>
  <c r="E99" i="15"/>
  <c r="C192" i="15"/>
  <c r="D192" i="15"/>
  <c r="E190" i="15"/>
  <c r="AO186" i="15"/>
  <c r="AO94" i="15"/>
  <c r="E233" i="15"/>
  <c r="F98" i="15"/>
  <c r="AO146" i="15"/>
  <c r="AO228" i="15"/>
  <c r="E231" i="15"/>
  <c r="C236" i="15"/>
  <c r="D236" i="15"/>
  <c r="E189" i="15"/>
  <c r="C150" i="15"/>
  <c r="E150" i="15" s="1"/>
  <c r="E149" i="15"/>
  <c r="D99" i="15"/>
  <c r="F99" i="15" s="1"/>
  <c r="F97" i="15"/>
  <c r="E59" i="15" l="1"/>
  <c r="E192" i="15"/>
  <c r="E236" i="15"/>
</calcChain>
</file>

<file path=xl/sharedStrings.xml><?xml version="1.0" encoding="utf-8"?>
<sst xmlns="http://schemas.openxmlformats.org/spreadsheetml/2006/main" count="706" uniqueCount="171">
  <si>
    <t>ongoing</t>
  </si>
  <si>
    <t>monthly</t>
  </si>
  <si>
    <t xml:space="preserve">Sub-audience </t>
  </si>
  <si>
    <t>WHEN</t>
  </si>
  <si>
    <t>SOCIAL MEDIA MARKETING BUDGET</t>
  </si>
  <si>
    <t>APR-21</t>
  </si>
  <si>
    <t>MAY-21</t>
  </si>
  <si>
    <t>JUN-21</t>
  </si>
  <si>
    <t>Q2</t>
  </si>
  <si>
    <t>JUL-21</t>
  </si>
  <si>
    <t>AUG-21</t>
  </si>
  <si>
    <t>SEP-21</t>
  </si>
  <si>
    <t>Q3</t>
  </si>
  <si>
    <t>OCT-21</t>
  </si>
  <si>
    <t>NOV-21</t>
  </si>
  <si>
    <t>DEC-21</t>
  </si>
  <si>
    <t>Q4</t>
  </si>
  <si>
    <t>NON-00</t>
  </si>
  <si>
    <t>2021 TOTAL</t>
  </si>
  <si>
    <t>BUDGET</t>
  </si>
  <si>
    <t>ACTUAL</t>
  </si>
  <si>
    <t>AMOUNT LEFT</t>
  </si>
  <si>
    <t>FACEBOOK</t>
  </si>
  <si>
    <t>Father ENG</t>
  </si>
  <si>
    <t>Grandmother ENG</t>
  </si>
  <si>
    <t>Mother SPA</t>
  </si>
  <si>
    <t>INSTAGRAM</t>
  </si>
  <si>
    <t>SNAPCHAT</t>
  </si>
  <si>
    <t>YOUTUBE</t>
  </si>
  <si>
    <t>TOTAL</t>
  </si>
  <si>
    <t>YEAR-TO-DATE SUMMARY</t>
  </si>
  <si>
    <t>AUDIO ADVERTISING BUDGET</t>
  </si>
  <si>
    <t>ON-AIR RADIO</t>
  </si>
  <si>
    <t>CUMULUS STATIONS ENG</t>
  </si>
  <si>
    <t>DIGITAL STREAMING</t>
  </si>
  <si>
    <t>SPOTIFY ENG</t>
  </si>
  <si>
    <t>CUMULUS RADIO</t>
  </si>
  <si>
    <t>SPOTIFY</t>
  </si>
  <si>
    <t>NEWSPAPER ADVERTISING BUDGET</t>
  </si>
  <si>
    <t>GEORGETOWN TIMES</t>
  </si>
  <si>
    <t>Print ads</t>
  </si>
  <si>
    <t>Sponsored content</t>
  </si>
  <si>
    <t>Digital ads on postandcourier.com</t>
  </si>
  <si>
    <t>Email outreach</t>
  </si>
  <si>
    <t>Addressable geofencing</t>
  </si>
  <si>
    <t>EVENTS / TRADESHOWS</t>
  </si>
  <si>
    <t>Admission</t>
  </si>
  <si>
    <t>Transportation</t>
  </si>
  <si>
    <t>Accommodations</t>
  </si>
  <si>
    <t>Meals</t>
  </si>
  <si>
    <t>MEDIA RELATIONS / AWARDS</t>
  </si>
  <si>
    <t>Dinners</t>
  </si>
  <si>
    <t>Gifts</t>
  </si>
  <si>
    <t>Award entry fees</t>
  </si>
  <si>
    <t>AGENCY</t>
  </si>
  <si>
    <t>Retainer fees</t>
  </si>
  <si>
    <t>Expenses</t>
  </si>
  <si>
    <t>Other</t>
  </si>
  <si>
    <t>SEARCH ADVERTISING BUDGET</t>
  </si>
  <si>
    <t>SEARCH</t>
  </si>
  <si>
    <t>GOOGLE PPC</t>
  </si>
  <si>
    <t>DISPLAY &amp; RETARGETING</t>
  </si>
  <si>
    <t>GOOGLE DISPLAY</t>
  </si>
  <si>
    <t>GOOGLE RETARGETING</t>
  </si>
  <si>
    <t>AFFILIATE</t>
  </si>
  <si>
    <t>BILLBOARD BUDGET</t>
  </si>
  <si>
    <t>ALLUVIT MEDIA</t>
  </si>
  <si>
    <t>S HWY 521 W N/S 0.50 MI W/O US HWY 17 S</t>
  </si>
  <si>
    <t>US HWY 17 S E/S .43 MI S/O SAMPIT RIVER</t>
  </si>
  <si>
    <t>US HWY 521 N/S 7.30 MI W/O US HWY 17 S</t>
  </si>
  <si>
    <t>US HWY 17 S W/S 3.23 MI S/O SAMPIT RIVER</t>
  </si>
  <si>
    <t>US HWY 17 S E/S 4.38 MI S/O SAMPIT RIVER</t>
  </si>
  <si>
    <t>US HWY 521 W S/S 8.80 MI W/O US HWY 17 S</t>
  </si>
  <si>
    <t>US HWY 521 N/S 7.40 MI W/O US HWY 17 S</t>
  </si>
  <si>
    <t>PRINT COST BUDGET</t>
  </si>
  <si>
    <t>RACK CARDS</t>
  </si>
  <si>
    <t>ENGLISH</t>
  </si>
  <si>
    <t>SPANISH</t>
  </si>
  <si>
    <t>FLYERS</t>
  </si>
  <si>
    <t>POSTERS</t>
  </si>
  <si>
    <t>YARD SIGNS</t>
  </si>
  <si>
    <t>EXPENSE SUMMARY</t>
  </si>
  <si>
    <t>OCT-YY</t>
  </si>
  <si>
    <t>NOV-YY</t>
  </si>
  <si>
    <t>DEC-YY</t>
  </si>
  <si>
    <t>Social Media Marketing</t>
  </si>
  <si>
    <t>Radio Advertising</t>
  </si>
  <si>
    <t>Newspaper Advertising</t>
  </si>
  <si>
    <t>Search Advertising</t>
  </si>
  <si>
    <t>Billboard Advertising</t>
  </si>
  <si>
    <t>Events</t>
  </si>
  <si>
    <t>Printed Materials</t>
  </si>
  <si>
    <t>what are you aiming to achieve?</t>
  </si>
  <si>
    <t xml:space="preserve"> Objectives</t>
  </si>
  <si>
    <t>WHO</t>
  </si>
  <si>
    <t>WHAT</t>
  </si>
  <si>
    <t xml:space="preserve">Within 2 years, there will be a 20% decrease in reported cases of child maltreatment in Grand County among LatinX families </t>
  </si>
  <si>
    <t xml:space="preserve">Within 2 years, there will be a 50% increase in school readiness scores among LatinX children who are entering kindergarten </t>
  </si>
  <si>
    <t>Within 12 months, there will be a 10% increase in LatinX families receiving Triple P services.</t>
  </si>
  <si>
    <t>WHERE</t>
  </si>
  <si>
    <t>is your main audience(s)</t>
  </si>
  <si>
    <t>are your strategies</t>
  </si>
  <si>
    <t>is the placement or channel you’ll use</t>
  </si>
  <si>
    <t>refers to the frequency of your strategy</t>
  </si>
  <si>
    <t>refers to the timing of your strategy</t>
  </si>
  <si>
    <t>segments</t>
  </si>
  <si>
    <t xml:space="preserve">Within in 12 months, there will be a 50% increase in information seeking about Triple P services by Spanish-Language dominant parents and caregivers of children ages birth to 12 in Grand County </t>
  </si>
  <si>
    <t xml:space="preserve">Spanish-language dominant parents and caregivers with kids 0-12 </t>
  </si>
  <si>
    <t>Latinos in Grand County Facebook page</t>
  </si>
  <si>
    <t>fall, spring</t>
  </si>
  <si>
    <t>local parks with playgrounds</t>
  </si>
  <si>
    <t>2 posts/month for one year</t>
  </si>
  <si>
    <t>Weekly for one year</t>
  </si>
  <si>
    <t>Early childhood Resource Network</t>
  </si>
  <si>
    <t>3 2-week runs</t>
  </si>
  <si>
    <t>spring, summer, fall</t>
  </si>
  <si>
    <t>WSPN, WMEX</t>
  </si>
  <si>
    <t>tiendas</t>
  </si>
  <si>
    <t>elementary schools</t>
  </si>
  <si>
    <t>1 time per year</t>
  </si>
  <si>
    <t>winter</t>
  </si>
  <si>
    <t>4 times in one year (lunch)</t>
  </si>
  <si>
    <t>What</t>
  </si>
  <si>
    <t>Interpersonal</t>
  </si>
  <si>
    <t>Monitoring/ Measure</t>
  </si>
  <si>
    <t>Churches St. Mary and St. Mark, Spanish masses</t>
  </si>
  <si>
    <r>
      <t>Online Banners -</t>
    </r>
    <r>
      <rPr>
        <sz val="11"/>
        <rFont val="Calibri"/>
        <family val="2"/>
        <scheme val="minor"/>
      </rPr>
      <t>awareness and organizational support</t>
    </r>
  </si>
  <si>
    <r>
      <rPr>
        <b/>
        <sz val="11"/>
        <rFont val="Calibri"/>
        <family val="2"/>
        <scheme val="minor"/>
      </rPr>
      <t>Tip papers</t>
    </r>
    <r>
      <rPr>
        <sz val="11"/>
        <rFont val="Calibri"/>
        <family val="2"/>
        <scheme val="minor"/>
      </rPr>
      <t xml:space="preserve"> in English and Spanish-behavioral support</t>
    </r>
  </si>
  <si>
    <r>
      <rPr>
        <b/>
        <sz val="11"/>
        <rFont val="Calibri"/>
        <family val="2"/>
        <scheme val="minor"/>
      </rPr>
      <t>Lunch session</t>
    </r>
    <r>
      <rPr>
        <sz val="11"/>
        <rFont val="Calibri"/>
        <family val="2"/>
        <scheme val="minor"/>
      </rPr>
      <t xml:space="preserve"> with key early childhood resource liaisons-awareness, network support to reach parents</t>
    </r>
  </si>
  <si>
    <r>
      <t>Flyers in English and Spanish with QR codes-</t>
    </r>
    <r>
      <rPr>
        <sz val="11"/>
        <rFont val="Calibri"/>
        <family val="2"/>
        <scheme val="minor"/>
      </rPr>
      <t>awareness, motivation</t>
    </r>
  </si>
  <si>
    <r>
      <t>Spanish Radio Ads-</t>
    </r>
    <r>
      <rPr>
        <sz val="11"/>
        <rFont val="Calibri"/>
        <family val="2"/>
        <scheme val="minor"/>
      </rPr>
      <t>awareness, motivation, normalization, modeling</t>
    </r>
  </si>
  <si>
    <r>
      <rPr>
        <b/>
        <sz val="11"/>
        <rFont val="Calibri"/>
        <family val="2"/>
        <scheme val="minor"/>
      </rPr>
      <t>Facebook posts</t>
    </r>
    <r>
      <rPr>
        <sz val="11"/>
        <rFont val="Calibri"/>
        <family val="2"/>
        <scheme val="minor"/>
      </rPr>
      <t xml:space="preserve"> by influencers - conversation, introduction and reminders about Triple P as topic comes up in social network (peer support); normalization</t>
    </r>
  </si>
  <si>
    <t xml:space="preserve">health dept, school system, community health center, and early childhood resource network </t>
  </si>
  <si>
    <t>Community</t>
  </si>
  <si>
    <t>HOW</t>
  </si>
  <si>
    <t>refers to the metric/measure used to montior effectiveness of strategy (process)</t>
  </si>
  <si>
    <r>
      <rPr>
        <b/>
        <sz val="11"/>
        <color rgb="FF2A3D52"/>
        <rFont val="Calibri"/>
        <family val="2"/>
        <scheme val="minor"/>
      </rPr>
      <t>Print:</t>
    </r>
    <r>
      <rPr>
        <sz val="11"/>
        <color rgb="FF2A3D52"/>
        <rFont val="Calibri"/>
        <family val="2"/>
        <scheme val="minor"/>
      </rPr>
      <t xml:space="preserve"> % QR web traffic
</t>
    </r>
  </si>
  <si>
    <r>
      <rPr>
        <b/>
        <sz val="11"/>
        <color rgb="FF2A3D52"/>
        <rFont val="Calibri"/>
        <family val="2"/>
        <scheme val="minor"/>
      </rPr>
      <t>Website:</t>
    </r>
    <r>
      <rPr>
        <sz val="11"/>
        <color rgb="FF2A3D52"/>
        <rFont val="Calibri"/>
        <family val="2"/>
        <scheme val="minor"/>
      </rPr>
      <t xml:space="preserve"> # of clicks, % of web traffic
Click-through rate (CTR),  contact form field, "where did you hear about us?"</t>
    </r>
  </si>
  <si>
    <t>Early childhood Resource Network to share with Centers, to share with families and in St. Mary and St. Mark's churches</t>
  </si>
  <si>
    <t>bimonthly</t>
  </si>
  <si>
    <t>2.  Review the sample plan within this template</t>
  </si>
  <si>
    <t>3.  Make a copy of this template or download for Excel format</t>
  </si>
  <si>
    <t>Directions for completing your Triple P Community Wide Communication Plan</t>
  </si>
  <si>
    <t>1.  Review Module 10</t>
  </si>
  <si>
    <t xml:space="preserve">Send feedback or questions to your Impact Center at FPG site support specialist </t>
  </si>
  <si>
    <t>4.  Complete the Template Tab by following the guidance provided</t>
  </si>
  <si>
    <t>Triple P Coalition Objectives</t>
  </si>
  <si>
    <t>Ex: Template Triple P Outreach Budget</t>
  </si>
  <si>
    <t>Example: Triple P Outreach Budget</t>
  </si>
  <si>
    <t xml:space="preserve">Latino/a parents with children ages 0-6 </t>
  </si>
  <si>
    <r>
      <rPr>
        <b/>
        <sz val="11"/>
        <rFont val="Calibri"/>
        <family val="2"/>
        <scheme val="minor"/>
      </rPr>
      <t>Social support from influencers</t>
    </r>
    <r>
      <rPr>
        <sz val="11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(1) build awareness of program  (2) encourage online information seeking using Tip Papers with QR codes (3) offer connections to services</t>
    </r>
  </si>
  <si>
    <r>
      <rPr>
        <b/>
        <sz val="11"/>
        <rFont val="Calibri"/>
        <family val="2"/>
        <scheme val="minor"/>
      </rPr>
      <t>Interpersonal</t>
    </r>
    <r>
      <rPr>
        <sz val="11"/>
        <rFont val="Calibri"/>
        <family val="2"/>
        <scheme val="minor"/>
      </rPr>
      <t>: #tip papers distributed; #contacts initiated by families who are seeking information; #connections to website #connections to services</t>
    </r>
  </si>
  <si>
    <t xml:space="preserve">Coalition Objective: Within 12 months, there will be a 10% increase in Latino/a families receiving Triple P services. </t>
  </si>
  <si>
    <t>Organizational</t>
  </si>
  <si>
    <t>Organizational/Advocacy</t>
  </si>
  <si>
    <t>Community/Advocacy</t>
  </si>
  <si>
    <t>Guidance for completeting the template</t>
  </si>
  <si>
    <t>Select a coalition objective or objectives that you can feasibly support with Level 1 Triple P Communication</t>
  </si>
  <si>
    <t>Identify one or more audiences and subaudiences, if applicable</t>
  </si>
  <si>
    <t>Develop a SMART communication objective or objectives that describe an outcome you would like to reach for each audience</t>
  </si>
  <si>
    <t>With your workgroup, develop culturally appropriate and data-driven strategies. Consider using different types of strategies (digital, mass media, one-to-one communication, etc.) that reach caregivers, families, partners, organizations, systems, communities and advocates. Your budget and resources will help determine the scope of your plan</t>
  </si>
  <si>
    <t>Plan details around where, how and when you'll deliver these strategies</t>
  </si>
  <si>
    <t>Decide how you'll monitor and update your plan over time</t>
  </si>
  <si>
    <t xml:space="preserve">Coalition or Leadership Team Objective: </t>
  </si>
  <si>
    <t>segments or more specific groups</t>
  </si>
  <si>
    <t xml:space="preserve"> Communication Objective 1 (repeat for additional objectives)</t>
  </si>
  <si>
    <t>Important Considerations:</t>
  </si>
  <si>
    <t>Are you creating strategies to reach different community audiences? (families, caregivers, practitioners, partners etc.)</t>
  </si>
  <si>
    <t>Are you using multiple approaches to reach your audiences? (digital, interpersonal, events, community-based/placed etc.)</t>
  </si>
  <si>
    <t>Are you using data to make informed decisions about 'what' and 'where'? (parent support assessment or other market data)</t>
  </si>
  <si>
    <t>Are you using data, community workgroups, or communication workgroups to embed equity in your communication plan?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</si>
</sst>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;[Red]\-&quot;$&quot;#,##0.00"/>
    <numFmt numFmtId="166" formatCode="[$$]#,##0.00"/>
  </numFmts>
  <fonts count="3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8"/>
      <color rgb="FF374659"/>
      <name val="Calibri"/>
      <family val="2"/>
      <scheme val="minor"/>
    </font>
    <font>
      <sz val="10"/>
      <color rgb="FF2A3D52"/>
      <name val="Calibri"/>
      <family val="2"/>
      <scheme val="minor"/>
    </font>
    <font>
      <sz val="18"/>
      <color rgb="FF2A3D52"/>
      <name val="Calibri"/>
      <family val="2"/>
      <scheme val="minor"/>
    </font>
    <font>
      <b/>
      <sz val="10"/>
      <color rgb="FF2A3D52"/>
      <name val="Calibri"/>
      <family val="2"/>
      <scheme val="minor"/>
    </font>
    <font>
      <b/>
      <sz val="10"/>
      <color rgb="FFE5F5F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374659"/>
      <name val="Calibri"/>
      <family val="2"/>
      <scheme val="minor"/>
    </font>
    <font>
      <b/>
      <sz val="10"/>
      <color rgb="FF37465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6475A"/>
      <name val="Calibri"/>
      <family val="2"/>
      <scheme val="minor"/>
    </font>
    <font>
      <sz val="16"/>
      <name val="Calibri"/>
      <family val="2"/>
      <scheme val="minor"/>
    </font>
    <font>
      <i/>
      <sz val="11"/>
      <color rgb="FF538135"/>
      <name val="Calibri"/>
      <family val="2"/>
    </font>
    <font>
      <i/>
      <sz val="10"/>
      <color theme="6" tint="-0.249977111117893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2A3D52"/>
      <name val="Avenir"/>
      <family val="2"/>
    </font>
    <font>
      <sz val="11"/>
      <color rgb="FF2A3D52"/>
      <name val="Calibri"/>
      <family val="2"/>
      <scheme val="minor"/>
    </font>
    <font>
      <b/>
      <sz val="11"/>
      <color rgb="FF2A3D52"/>
      <name val="Calibri"/>
      <family val="2"/>
      <scheme val="minor"/>
    </font>
    <font>
      <b/>
      <sz val="14"/>
      <color rgb="FF0082B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37020"/>
        <bgColor rgb="FFFF7A59"/>
      </patternFill>
    </fill>
    <fill>
      <patternFill patternType="solid">
        <fgColor rgb="FFF37020"/>
        <bgColor indexed="64"/>
      </patternFill>
    </fill>
    <fill>
      <patternFill patternType="solid">
        <fgColor rgb="FF00ADDC"/>
        <bgColor rgb="FF00A4BD"/>
      </patternFill>
    </fill>
    <fill>
      <patternFill patternType="solid">
        <fgColor rgb="FF00ADDC"/>
        <bgColor indexed="64"/>
      </patternFill>
    </fill>
    <fill>
      <patternFill patternType="solid">
        <fgColor rgb="FFFFF1EE"/>
        <bgColor rgb="FFFFF1EE"/>
      </patternFill>
    </fill>
    <fill>
      <patternFill patternType="solid">
        <fgColor rgb="FFE5F5F8"/>
        <bgColor rgb="FFE5F5F8"/>
      </patternFill>
    </fill>
    <fill>
      <patternFill patternType="solid">
        <fgColor rgb="FF00ADDC"/>
        <bgColor rgb="FFA9B2E5"/>
      </patternFill>
    </fill>
    <fill>
      <patternFill patternType="solid">
        <fgColor rgb="FFD12687"/>
        <bgColor rgb="FFF68A8F"/>
      </patternFill>
    </fill>
    <fill>
      <patternFill patternType="solid">
        <fgColor rgb="FFF0B311"/>
        <bgColor rgb="FFF8D49A"/>
      </patternFill>
    </fill>
    <fill>
      <patternFill patternType="solid">
        <fgColor rgb="FFF0B311"/>
        <bgColor indexed="64"/>
      </patternFill>
    </fill>
    <fill>
      <patternFill patternType="solid">
        <fgColor rgb="FFDC4128"/>
        <bgColor rgb="FF6DD9CC"/>
      </patternFill>
    </fill>
    <fill>
      <patternFill patternType="solid">
        <fgColor rgb="FFDC4128"/>
        <bgColor indexed="64"/>
      </patternFill>
    </fill>
    <fill>
      <patternFill patternType="solid">
        <fgColor rgb="FFFFBCAC"/>
        <bgColor rgb="FFFFBCAC"/>
      </patternFill>
    </fill>
    <fill>
      <patternFill patternType="solid">
        <fgColor rgb="FF7FD1DE"/>
        <bgColor rgb="FF7FD1DE"/>
      </patternFill>
    </fill>
    <fill>
      <patternFill patternType="solid">
        <fgColor rgb="FFD12687"/>
        <bgColor indexed="64"/>
      </patternFill>
    </fill>
    <fill>
      <patternFill patternType="solid">
        <fgColor rgb="FFD12687"/>
        <bgColor rgb="FFF8D49A"/>
      </patternFill>
    </fill>
    <fill>
      <patternFill patternType="solid">
        <fgColor rgb="FFD12687"/>
        <bgColor rgb="FF9FA8E1"/>
      </patternFill>
    </fill>
    <fill>
      <patternFill patternType="solid">
        <fgColor rgb="FFF7CF8D"/>
        <bgColor rgb="FFF7CF8D"/>
      </patternFill>
    </fill>
    <fill>
      <patternFill patternType="solid">
        <fgColor rgb="FF60D6C8"/>
        <bgColor rgb="FF60D6C8"/>
      </patternFill>
    </fill>
    <fill>
      <patternFill patternType="solid">
        <fgColor rgb="FFF9AABE"/>
        <bgColor rgb="FFF9AABE"/>
      </patternFill>
    </fill>
    <fill>
      <patternFill patternType="solid">
        <fgColor rgb="FF00ADDC"/>
        <bgColor rgb="FF9FA8E1"/>
      </patternFill>
    </fill>
    <fill>
      <patternFill patternType="solid">
        <fgColor rgb="FFF0B311"/>
        <bgColor rgb="FFF7CF8D"/>
      </patternFill>
    </fill>
    <fill>
      <patternFill patternType="solid">
        <fgColor rgb="FFDC4128"/>
        <bgColor rgb="FF60D6C8"/>
      </patternFill>
    </fill>
    <fill>
      <patternFill patternType="solid">
        <fgColor rgb="FFF37020"/>
        <bgColor rgb="FFF9AAB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 style="medium">
        <color rgb="FFA5A5A5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52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/>
    <xf numFmtId="0" fontId="7" fillId="0" borderId="8" xfId="0" applyFont="1" applyBorder="1"/>
    <xf numFmtId="0" fontId="5" fillId="0" borderId="0" xfId="0" applyFont="1"/>
    <xf numFmtId="0" fontId="8" fillId="3" borderId="0" xfId="0" applyFont="1" applyFill="1"/>
    <xf numFmtId="0" fontId="5" fillId="7" borderId="12" xfId="0" applyFont="1" applyFill="1" applyBorder="1" applyAlignment="1">
      <alignment vertical="center"/>
    </xf>
    <xf numFmtId="17" fontId="7" fillId="7" borderId="13" xfId="0" applyNumberFormat="1" applyFont="1" applyFill="1" applyBorder="1" applyAlignment="1">
      <alignment horizontal="center" vertical="center"/>
    </xf>
    <xf numFmtId="17" fontId="7" fillId="7" borderId="29" xfId="0" applyNumberFormat="1" applyFont="1" applyFill="1" applyBorder="1" applyAlignment="1">
      <alignment horizontal="center" vertical="center"/>
    </xf>
    <xf numFmtId="17" fontId="7" fillId="7" borderId="30" xfId="0" applyNumberFormat="1" applyFont="1" applyFill="1" applyBorder="1" applyAlignment="1">
      <alignment horizontal="center" vertical="center"/>
    </xf>
    <xf numFmtId="17" fontId="7" fillId="7" borderId="14" xfId="0" applyNumberFormat="1" applyFont="1" applyFill="1" applyBorder="1" applyAlignment="1">
      <alignment horizontal="center" vertical="center"/>
    </xf>
    <xf numFmtId="17" fontId="7" fillId="8" borderId="13" xfId="0" applyNumberFormat="1" applyFont="1" applyFill="1" applyBorder="1" applyAlignment="1">
      <alignment horizontal="center" vertical="center"/>
    </xf>
    <xf numFmtId="17" fontId="7" fillId="8" borderId="12" xfId="0" applyNumberFormat="1" applyFont="1" applyFill="1" applyBorder="1" applyAlignment="1">
      <alignment horizontal="center" vertical="center"/>
    </xf>
    <xf numFmtId="17" fontId="7" fillId="8" borderId="14" xfId="0" applyNumberFormat="1" applyFont="1" applyFill="1" applyBorder="1" applyAlignment="1">
      <alignment horizontal="center" vertical="center" wrapText="1"/>
    </xf>
    <xf numFmtId="17" fontId="7" fillId="8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5" fillId="0" borderId="16" xfId="0" applyNumberFormat="1" applyFont="1" applyBorder="1"/>
    <xf numFmtId="4" fontId="5" fillId="0" borderId="28" xfId="0" applyNumberFormat="1" applyFont="1" applyBorder="1"/>
    <xf numFmtId="4" fontId="5" fillId="0" borderId="27" xfId="0" applyNumberFormat="1" applyFont="1" applyBorder="1"/>
    <xf numFmtId="4" fontId="5" fillId="0" borderId="17" xfId="0" applyNumberFormat="1" applyFont="1" applyBorder="1"/>
    <xf numFmtId="4" fontId="5" fillId="0" borderId="0" xfId="0" applyNumberFormat="1" applyFont="1"/>
    <xf numFmtId="0" fontId="7" fillId="0" borderId="18" xfId="0" applyFont="1" applyBorder="1" applyAlignment="1">
      <alignment horizontal="left"/>
    </xf>
    <xf numFmtId="0" fontId="7" fillId="15" borderId="18" xfId="0" applyFont="1" applyFill="1" applyBorder="1"/>
    <xf numFmtId="166" fontId="7" fillId="15" borderId="21" xfId="0" applyNumberFormat="1" applyFont="1" applyFill="1" applyBorder="1"/>
    <xf numFmtId="166" fontId="7" fillId="15" borderId="33" xfId="0" applyNumberFormat="1" applyFont="1" applyFill="1" applyBorder="1"/>
    <xf numFmtId="166" fontId="7" fillId="15" borderId="20" xfId="0" applyNumberFormat="1" applyFont="1" applyFill="1" applyBorder="1"/>
    <xf numFmtId="166" fontId="7" fillId="15" borderId="23" xfId="0" applyNumberFormat="1" applyFont="1" applyFill="1" applyBorder="1"/>
    <xf numFmtId="166" fontId="7" fillId="16" borderId="21" xfId="0" applyNumberFormat="1" applyFont="1" applyFill="1" applyBorder="1"/>
    <xf numFmtId="166" fontId="7" fillId="16" borderId="20" xfId="0" applyNumberFormat="1" applyFont="1" applyFill="1" applyBorder="1"/>
    <xf numFmtId="44" fontId="7" fillId="16" borderId="23" xfId="0" applyNumberFormat="1" applyFont="1" applyFill="1" applyBorder="1"/>
    <xf numFmtId="44" fontId="7" fillId="16" borderId="20" xfId="0" applyNumberFormat="1" applyFont="1" applyFill="1" applyBorder="1"/>
    <xf numFmtId="0" fontId="7" fillId="0" borderId="0" xfId="0" applyFont="1"/>
    <xf numFmtId="0" fontId="5" fillId="7" borderId="20" xfId="0" applyFont="1" applyFill="1" applyBorder="1" applyAlignment="1">
      <alignment horizontal="center" vertical="center"/>
    </xf>
    <xf numFmtId="17" fontId="7" fillId="7" borderId="21" xfId="0" applyNumberFormat="1" applyFont="1" applyFill="1" applyBorder="1" applyAlignment="1">
      <alignment horizontal="center" vertical="center"/>
    </xf>
    <xf numFmtId="17" fontId="7" fillId="7" borderId="20" xfId="0" applyNumberFormat="1" applyFont="1" applyFill="1" applyBorder="1" applyAlignment="1">
      <alignment horizontal="center" vertical="center"/>
    </xf>
    <xf numFmtId="17" fontId="7" fillId="7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4" fontId="5" fillId="0" borderId="16" xfId="0" applyNumberFormat="1" applyFont="1" applyBorder="1"/>
    <xf numFmtId="44" fontId="5" fillId="0" borderId="0" xfId="0" applyNumberFormat="1" applyFont="1"/>
    <xf numFmtId="49" fontId="7" fillId="0" borderId="18" xfId="0" applyNumberFormat="1" applyFont="1" applyBorder="1" applyAlignment="1">
      <alignment horizontal="left"/>
    </xf>
    <xf numFmtId="44" fontId="5" fillId="0" borderId="19" xfId="0" applyNumberFormat="1" applyFont="1" applyBorder="1"/>
    <xf numFmtId="44" fontId="5" fillId="0" borderId="8" xfId="0" applyNumberFormat="1" applyFont="1" applyBorder="1"/>
    <xf numFmtId="0" fontId="7" fillId="15" borderId="8" xfId="0" applyFont="1" applyFill="1" applyBorder="1"/>
    <xf numFmtId="44" fontId="7" fillId="15" borderId="21" xfId="0" applyNumberFormat="1" applyFont="1" applyFill="1" applyBorder="1"/>
    <xf numFmtId="44" fontId="7" fillId="15" borderId="20" xfId="0" applyNumberFormat="1" applyFont="1" applyFill="1" applyBorder="1"/>
    <xf numFmtId="0" fontId="7" fillId="0" borderId="25" xfId="0" applyFont="1" applyBorder="1"/>
    <xf numFmtId="0" fontId="5" fillId="0" borderId="25" xfId="0" applyFont="1" applyBorder="1"/>
    <xf numFmtId="0" fontId="5" fillId="0" borderId="0" xfId="0" applyFont="1" applyAlignment="1">
      <alignment vertical="center"/>
    </xf>
    <xf numFmtId="164" fontId="7" fillId="9" borderId="16" xfId="0" applyNumberFormat="1" applyFont="1" applyFill="1" applyBorder="1" applyAlignment="1">
      <alignment vertical="center"/>
    </xf>
    <xf numFmtId="164" fontId="7" fillId="9" borderId="17" xfId="0" applyNumberFormat="1" applyFont="1" applyFill="1" applyBorder="1" applyAlignment="1">
      <alignment vertical="center"/>
    </xf>
    <xf numFmtId="164" fontId="7" fillId="9" borderId="0" xfId="0" applyNumberFormat="1" applyFont="1" applyFill="1" applyAlignment="1">
      <alignment vertical="center"/>
    </xf>
    <xf numFmtId="40" fontId="7" fillId="9" borderId="17" xfId="0" applyNumberFormat="1" applyFont="1" applyFill="1" applyBorder="1" applyAlignment="1">
      <alignment vertical="center"/>
    </xf>
    <xf numFmtId="4" fontId="7" fillId="9" borderId="16" xfId="0" applyNumberFormat="1" applyFont="1" applyFill="1" applyBorder="1" applyAlignment="1">
      <alignment vertical="center"/>
    </xf>
    <xf numFmtId="4" fontId="7" fillId="9" borderId="17" xfId="0" applyNumberFormat="1" applyFont="1" applyFill="1" applyBorder="1" applyAlignment="1">
      <alignment vertical="center"/>
    </xf>
    <xf numFmtId="4" fontId="7" fillId="9" borderId="0" xfId="0" applyNumberFormat="1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5" fillId="0" borderId="7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40" fontId="7" fillId="0" borderId="16" xfId="0" applyNumberFormat="1" applyFont="1" applyBorder="1" applyAlignment="1">
      <alignment vertical="center"/>
    </xf>
    <xf numFmtId="40" fontId="7" fillId="0" borderId="17" xfId="0" applyNumberFormat="1" applyFont="1" applyBorder="1" applyAlignment="1">
      <alignment vertical="center"/>
    </xf>
    <xf numFmtId="40" fontId="7" fillId="0" borderId="0" xfId="0" applyNumberFormat="1" applyFont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5" fillId="0" borderId="7" xfId="0" applyFont="1" applyBorder="1"/>
    <xf numFmtId="40" fontId="7" fillId="10" borderId="16" xfId="0" applyNumberFormat="1" applyFont="1" applyFill="1" applyBorder="1" applyAlignment="1">
      <alignment vertical="center"/>
    </xf>
    <xf numFmtId="40" fontId="7" fillId="10" borderId="17" xfId="0" applyNumberFormat="1" applyFont="1" applyFill="1" applyBorder="1" applyAlignment="1">
      <alignment vertical="center"/>
    </xf>
    <xf numFmtId="40" fontId="7" fillId="10" borderId="0" xfId="0" applyNumberFormat="1" applyFont="1" applyFill="1" applyAlignment="1">
      <alignment vertical="center"/>
    </xf>
    <xf numFmtId="4" fontId="7" fillId="10" borderId="17" xfId="0" applyNumberFormat="1" applyFont="1" applyFill="1" applyBorder="1" applyAlignment="1">
      <alignment vertical="center"/>
    </xf>
    <xf numFmtId="4" fontId="7" fillId="10" borderId="0" xfId="0" applyNumberFormat="1" applyFont="1" applyFill="1" applyAlignment="1">
      <alignment vertical="center"/>
    </xf>
    <xf numFmtId="40" fontId="7" fillId="11" borderId="16" xfId="0" applyNumberFormat="1" applyFont="1" applyFill="1" applyBorder="1" applyAlignment="1">
      <alignment vertical="center"/>
    </xf>
    <xf numFmtId="40" fontId="7" fillId="11" borderId="17" xfId="0" applyNumberFormat="1" applyFont="1" applyFill="1" applyBorder="1" applyAlignment="1">
      <alignment vertical="center"/>
    </xf>
    <xf numFmtId="40" fontId="7" fillId="11" borderId="0" xfId="0" applyNumberFormat="1" applyFont="1" applyFill="1" applyAlignment="1">
      <alignment vertical="center"/>
    </xf>
    <xf numFmtId="4" fontId="7" fillId="11" borderId="17" xfId="0" applyNumberFormat="1" applyFont="1" applyFill="1" applyBorder="1" applyAlignment="1">
      <alignment vertical="center"/>
    </xf>
    <xf numFmtId="4" fontId="7" fillId="11" borderId="0" xfId="0" applyNumberFormat="1" applyFont="1" applyFill="1" applyAlignment="1">
      <alignment vertical="center"/>
    </xf>
    <xf numFmtId="40" fontId="7" fillId="13" borderId="16" xfId="0" applyNumberFormat="1" applyFont="1" applyFill="1" applyBorder="1" applyAlignment="1">
      <alignment vertical="center"/>
    </xf>
    <xf numFmtId="40" fontId="7" fillId="13" borderId="17" xfId="0" applyNumberFormat="1" applyFont="1" applyFill="1" applyBorder="1" applyAlignment="1">
      <alignment vertical="center"/>
    </xf>
    <xf numFmtId="40" fontId="7" fillId="13" borderId="0" xfId="0" applyNumberFormat="1" applyFont="1" applyFill="1" applyAlignment="1">
      <alignment vertical="center"/>
    </xf>
    <xf numFmtId="4" fontId="7" fillId="13" borderId="17" xfId="0" applyNumberFormat="1" applyFont="1" applyFill="1" applyBorder="1" applyAlignment="1">
      <alignment vertical="center"/>
    </xf>
    <xf numFmtId="4" fontId="7" fillId="13" borderId="0" xfId="0" applyNumberFormat="1" applyFont="1" applyFill="1" applyAlignment="1">
      <alignment vertical="center"/>
    </xf>
    <xf numFmtId="40" fontId="7" fillId="0" borderId="19" xfId="0" applyNumberFormat="1" applyFont="1" applyBorder="1" applyAlignment="1">
      <alignment vertical="center"/>
    </xf>
    <xf numFmtId="40" fontId="7" fillId="0" borderId="18" xfId="0" applyNumberFormat="1" applyFont="1" applyBorder="1" applyAlignment="1">
      <alignment vertical="center"/>
    </xf>
    <xf numFmtId="40" fontId="7" fillId="0" borderId="8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4" fontId="7" fillId="15" borderId="21" xfId="0" applyNumberFormat="1" applyFont="1" applyFill="1" applyBorder="1" applyAlignment="1">
      <alignment vertical="center"/>
    </xf>
    <xf numFmtId="44" fontId="7" fillId="15" borderId="20" xfId="0" applyNumberFormat="1" applyFont="1" applyFill="1" applyBorder="1" applyAlignment="1">
      <alignment vertical="center"/>
    </xf>
    <xf numFmtId="44" fontId="7" fillId="15" borderId="22" xfId="0" applyNumberFormat="1" applyFont="1" applyFill="1" applyBorder="1" applyAlignment="1">
      <alignment vertical="center"/>
    </xf>
    <xf numFmtId="44" fontId="7" fillId="16" borderId="21" xfId="0" applyNumberFormat="1" applyFont="1" applyFill="1" applyBorder="1"/>
    <xf numFmtId="44" fontId="7" fillId="15" borderId="23" xfId="0" applyNumberFormat="1" applyFont="1" applyFill="1" applyBorder="1" applyAlignment="1">
      <alignment vertical="center"/>
    </xf>
    <xf numFmtId="44" fontId="5" fillId="0" borderId="16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5" fillId="0" borderId="19" xfId="0" applyNumberFormat="1" applyFont="1" applyBorder="1" applyAlignment="1">
      <alignment vertical="center"/>
    </xf>
    <xf numFmtId="44" fontId="5" fillId="0" borderId="8" xfId="0" applyNumberFormat="1" applyFont="1" applyBorder="1" applyAlignment="1">
      <alignment vertical="center"/>
    </xf>
    <xf numFmtId="44" fontId="7" fillId="15" borderId="19" xfId="0" applyNumberFormat="1" applyFont="1" applyFill="1" applyBorder="1"/>
    <xf numFmtId="44" fontId="7" fillId="15" borderId="8" xfId="0" applyNumberFormat="1" applyFont="1" applyFill="1" applyBorder="1"/>
    <xf numFmtId="0" fontId="5" fillId="0" borderId="5" xfId="0" applyFont="1" applyBorder="1"/>
    <xf numFmtId="0" fontId="7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6" xfId="0" applyFont="1" applyBorder="1"/>
    <xf numFmtId="0" fontId="5" fillId="0" borderId="26" xfId="0" applyFont="1" applyBorder="1"/>
    <xf numFmtId="0" fontId="5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/>
    <xf numFmtId="0" fontId="5" fillId="0" borderId="4" xfId="0" applyFont="1" applyBorder="1"/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6" xfId="0" applyFont="1" applyBorder="1"/>
    <xf numFmtId="0" fontId="7" fillId="0" borderId="7" xfId="0" applyFont="1" applyBorder="1"/>
    <xf numFmtId="164" fontId="12" fillId="19" borderId="27" xfId="0" applyNumberFormat="1" applyFont="1" applyFill="1" applyBorder="1"/>
    <xf numFmtId="164" fontId="12" fillId="19" borderId="28" xfId="0" applyNumberFormat="1" applyFont="1" applyFill="1" applyBorder="1"/>
    <xf numFmtId="164" fontId="9" fillId="19" borderId="16" xfId="0" applyNumberFormat="1" applyFont="1" applyFill="1" applyBorder="1"/>
    <xf numFmtId="164" fontId="9" fillId="19" borderId="0" xfId="0" applyNumberFormat="1" applyFont="1" applyFill="1"/>
    <xf numFmtId="164" fontId="9" fillId="19" borderId="17" xfId="0" applyNumberFormat="1" applyFont="1" applyFill="1" applyBorder="1"/>
    <xf numFmtId="164" fontId="12" fillId="19" borderId="16" xfId="0" applyNumberFormat="1" applyFont="1" applyFill="1" applyBorder="1"/>
    <xf numFmtId="164" fontId="12" fillId="19" borderId="0" xfId="0" applyNumberFormat="1" applyFont="1" applyFill="1"/>
    <xf numFmtId="40" fontId="12" fillId="19" borderId="17" xfId="0" applyNumberFormat="1" applyFont="1" applyFill="1" applyBorder="1"/>
    <xf numFmtId="164" fontId="12" fillId="19" borderId="17" xfId="0" applyNumberFormat="1" applyFont="1" applyFill="1" applyBorder="1"/>
    <xf numFmtId="4" fontId="12" fillId="19" borderId="27" xfId="0" applyNumberFormat="1" applyFont="1" applyFill="1" applyBorder="1"/>
    <xf numFmtId="4" fontId="12" fillId="19" borderId="28" xfId="0" applyNumberFormat="1" applyFont="1" applyFill="1" applyBorder="1"/>
    <xf numFmtId="4" fontId="12" fillId="19" borderId="0" xfId="0" applyNumberFormat="1" applyFont="1" applyFill="1"/>
    <xf numFmtId="4" fontId="12" fillId="19" borderId="16" xfId="0" applyNumberFormat="1" applyFont="1" applyFill="1" applyBorder="1"/>
    <xf numFmtId="0" fontId="12" fillId="19" borderId="0" xfId="0" applyFont="1" applyFill="1"/>
    <xf numFmtId="40" fontId="5" fillId="0" borderId="27" xfId="0" applyNumberFormat="1" applyFont="1" applyBorder="1"/>
    <xf numFmtId="40" fontId="5" fillId="0" borderId="28" xfId="0" applyNumberFormat="1" applyFont="1" applyBorder="1"/>
    <xf numFmtId="40" fontId="5" fillId="0" borderId="27" xfId="0" applyNumberFormat="1" applyFont="1" applyBorder="1" applyAlignment="1">
      <alignment horizontal="right" vertical="center"/>
    </xf>
    <xf numFmtId="40" fontId="5" fillId="0" borderId="16" xfId="0" applyNumberFormat="1" applyFont="1" applyBorder="1"/>
    <xf numFmtId="40" fontId="5" fillId="0" borderId="0" xfId="0" applyNumberFormat="1" applyFont="1"/>
    <xf numFmtId="40" fontId="5" fillId="20" borderId="27" xfId="0" applyNumberFormat="1" applyFont="1" applyFill="1" applyBorder="1"/>
    <xf numFmtId="40" fontId="5" fillId="20" borderId="28" xfId="0" applyNumberFormat="1" applyFont="1" applyFill="1" applyBorder="1"/>
    <xf numFmtId="40" fontId="5" fillId="20" borderId="16" xfId="0" applyNumberFormat="1" applyFont="1" applyFill="1" applyBorder="1"/>
    <xf numFmtId="40" fontId="5" fillId="20" borderId="0" xfId="0" applyNumberFormat="1" applyFont="1" applyFill="1"/>
    <xf numFmtId="4" fontId="5" fillId="20" borderId="17" xfId="0" applyNumberFormat="1" applyFont="1" applyFill="1" applyBorder="1"/>
    <xf numFmtId="4" fontId="5" fillId="20" borderId="0" xfId="0" applyNumberFormat="1" applyFont="1" applyFill="1"/>
    <xf numFmtId="40" fontId="5" fillId="21" borderId="27" xfId="0" applyNumberFormat="1" applyFont="1" applyFill="1" applyBorder="1"/>
    <xf numFmtId="40" fontId="5" fillId="21" borderId="28" xfId="0" applyNumberFormat="1" applyFont="1" applyFill="1" applyBorder="1"/>
    <xf numFmtId="40" fontId="5" fillId="21" borderId="16" xfId="0" applyNumberFormat="1" applyFont="1" applyFill="1" applyBorder="1"/>
    <xf numFmtId="40" fontId="5" fillId="21" borderId="0" xfId="0" applyNumberFormat="1" applyFont="1" applyFill="1"/>
    <xf numFmtId="4" fontId="5" fillId="21" borderId="17" xfId="0" applyNumberFormat="1" applyFont="1" applyFill="1" applyBorder="1"/>
    <xf numFmtId="4" fontId="5" fillId="21" borderId="0" xfId="0" applyNumberFormat="1" applyFont="1" applyFill="1"/>
    <xf numFmtId="40" fontId="5" fillId="0" borderId="17" xfId="0" applyNumberFormat="1" applyFont="1" applyBorder="1"/>
    <xf numFmtId="40" fontId="5" fillId="22" borderId="27" xfId="0" applyNumberFormat="1" applyFont="1" applyFill="1" applyBorder="1"/>
    <xf numFmtId="40" fontId="5" fillId="22" borderId="0" xfId="0" applyNumberFormat="1" applyFont="1" applyFill="1"/>
    <xf numFmtId="40" fontId="5" fillId="22" borderId="16" xfId="0" applyNumberFormat="1" applyFont="1" applyFill="1" applyBorder="1"/>
    <xf numFmtId="4" fontId="5" fillId="22" borderId="17" xfId="0" applyNumberFormat="1" applyFont="1" applyFill="1" applyBorder="1"/>
    <xf numFmtId="40" fontId="5" fillId="22" borderId="17" xfId="0" applyNumberFormat="1" applyFont="1" applyFill="1" applyBorder="1"/>
    <xf numFmtId="4" fontId="5" fillId="22" borderId="0" xfId="0" applyNumberFormat="1" applyFont="1" applyFill="1"/>
    <xf numFmtId="40" fontId="5" fillId="0" borderId="30" xfId="0" applyNumberFormat="1" applyFont="1" applyBorder="1"/>
    <xf numFmtId="44" fontId="7" fillId="15" borderId="22" xfId="0" applyNumberFormat="1" applyFont="1" applyFill="1" applyBorder="1"/>
    <xf numFmtId="44" fontId="7" fillId="15" borderId="23" xfId="0" applyNumberFormat="1" applyFont="1" applyFill="1" applyBorder="1"/>
    <xf numFmtId="17" fontId="7" fillId="7" borderId="9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 wrapText="1"/>
    </xf>
    <xf numFmtId="44" fontId="5" fillId="0" borderId="9" xfId="0" applyNumberFormat="1" applyFont="1" applyBorder="1"/>
    <xf numFmtId="44" fontId="5" fillId="0" borderId="11" xfId="0" applyNumberFormat="1" applyFont="1" applyBorder="1"/>
    <xf numFmtId="0" fontId="5" fillId="0" borderId="24" xfId="0" applyFont="1" applyBorder="1"/>
    <xf numFmtId="164" fontId="5" fillId="23" borderId="16" xfId="0" applyNumberFormat="1" applyFont="1" applyFill="1" applyBorder="1"/>
    <xf numFmtId="164" fontId="5" fillId="23" borderId="17" xfId="0" applyNumberFormat="1" applyFont="1" applyFill="1" applyBorder="1"/>
    <xf numFmtId="164" fontId="7" fillId="23" borderId="16" xfId="0" applyNumberFormat="1" applyFont="1" applyFill="1" applyBorder="1"/>
    <xf numFmtId="164" fontId="7" fillId="23" borderId="0" xfId="0" applyNumberFormat="1" applyFont="1" applyFill="1"/>
    <xf numFmtId="164" fontId="7" fillId="23" borderId="17" xfId="0" applyNumberFormat="1" applyFont="1" applyFill="1" applyBorder="1"/>
    <xf numFmtId="164" fontId="5" fillId="23" borderId="0" xfId="0" applyNumberFormat="1" applyFont="1" applyFill="1"/>
    <xf numFmtId="40" fontId="5" fillId="23" borderId="17" xfId="0" applyNumberFormat="1" applyFont="1" applyFill="1" applyBorder="1"/>
    <xf numFmtId="4" fontId="5" fillId="23" borderId="16" xfId="0" applyNumberFormat="1" applyFont="1" applyFill="1" applyBorder="1"/>
    <xf numFmtId="4" fontId="5" fillId="23" borderId="17" xfId="0" applyNumberFormat="1" applyFont="1" applyFill="1" applyBorder="1"/>
    <xf numFmtId="4" fontId="5" fillId="23" borderId="0" xfId="0" applyNumberFormat="1" applyFont="1" applyFill="1"/>
    <xf numFmtId="0" fontId="5" fillId="23" borderId="0" xfId="0" applyFont="1" applyFill="1"/>
    <xf numFmtId="40" fontId="5" fillId="10" borderId="16" xfId="0" applyNumberFormat="1" applyFont="1" applyFill="1" applyBorder="1"/>
    <xf numFmtId="40" fontId="5" fillId="10" borderId="17" xfId="0" applyNumberFormat="1" applyFont="1" applyFill="1" applyBorder="1"/>
    <xf numFmtId="40" fontId="5" fillId="10" borderId="0" xfId="0" applyNumberFormat="1" applyFont="1" applyFill="1"/>
    <xf numFmtId="4" fontId="5" fillId="10" borderId="17" xfId="0" applyNumberFormat="1" applyFont="1" applyFill="1" applyBorder="1"/>
    <xf numFmtId="4" fontId="5" fillId="10" borderId="0" xfId="0" applyNumberFormat="1" applyFont="1" applyFill="1"/>
    <xf numFmtId="40" fontId="5" fillId="24" borderId="16" xfId="0" applyNumberFormat="1" applyFont="1" applyFill="1" applyBorder="1"/>
    <xf numFmtId="40" fontId="5" fillId="24" borderId="17" xfId="0" applyNumberFormat="1" applyFont="1" applyFill="1" applyBorder="1"/>
    <xf numFmtId="40" fontId="5" fillId="24" borderId="0" xfId="0" applyNumberFormat="1" applyFont="1" applyFill="1"/>
    <xf numFmtId="4" fontId="5" fillId="24" borderId="17" xfId="0" applyNumberFormat="1" applyFont="1" applyFill="1" applyBorder="1"/>
    <xf numFmtId="4" fontId="5" fillId="24" borderId="0" xfId="0" applyNumberFormat="1" applyFont="1" applyFill="1"/>
    <xf numFmtId="164" fontId="12" fillId="23" borderId="27" xfId="0" applyNumberFormat="1" applyFont="1" applyFill="1" applyBorder="1"/>
    <xf numFmtId="164" fontId="12" fillId="23" borderId="28" xfId="0" applyNumberFormat="1" applyFont="1" applyFill="1" applyBorder="1"/>
    <xf numFmtId="164" fontId="9" fillId="23" borderId="16" xfId="0" applyNumberFormat="1" applyFont="1" applyFill="1" applyBorder="1"/>
    <xf numFmtId="164" fontId="9" fillId="23" borderId="0" xfId="0" applyNumberFormat="1" applyFont="1" applyFill="1"/>
    <xf numFmtId="164" fontId="9" fillId="23" borderId="17" xfId="0" applyNumberFormat="1" applyFont="1" applyFill="1" applyBorder="1"/>
    <xf numFmtId="164" fontId="12" fillId="23" borderId="16" xfId="0" applyNumberFormat="1" applyFont="1" applyFill="1" applyBorder="1"/>
    <xf numFmtId="164" fontId="12" fillId="23" borderId="0" xfId="0" applyNumberFormat="1" applyFont="1" applyFill="1"/>
    <xf numFmtId="40" fontId="12" fillId="23" borderId="17" xfId="0" applyNumberFormat="1" applyFont="1" applyFill="1" applyBorder="1"/>
    <xf numFmtId="164" fontId="12" fillId="23" borderId="17" xfId="0" applyNumberFormat="1" applyFont="1" applyFill="1" applyBorder="1"/>
    <xf numFmtId="4" fontId="12" fillId="23" borderId="27" xfId="0" applyNumberFormat="1" applyFont="1" applyFill="1" applyBorder="1"/>
    <xf numFmtId="4" fontId="12" fillId="23" borderId="28" xfId="0" applyNumberFormat="1" applyFont="1" applyFill="1" applyBorder="1"/>
    <xf numFmtId="4" fontId="12" fillId="23" borderId="0" xfId="0" applyNumberFormat="1" applyFont="1" applyFill="1"/>
    <xf numFmtId="4" fontId="12" fillId="23" borderId="16" xfId="0" applyNumberFormat="1" applyFont="1" applyFill="1" applyBorder="1"/>
    <xf numFmtId="0" fontId="12" fillId="23" borderId="0" xfId="0" applyFont="1" applyFill="1"/>
    <xf numFmtId="0" fontId="5" fillId="0" borderId="0" xfId="0" applyFont="1" applyAlignment="1">
      <alignment horizontal="left"/>
    </xf>
    <xf numFmtId="40" fontId="5" fillId="10" borderId="27" xfId="0" applyNumberFormat="1" applyFont="1" applyFill="1" applyBorder="1"/>
    <xf numFmtId="40" fontId="5" fillId="10" borderId="28" xfId="0" applyNumberFormat="1" applyFont="1" applyFill="1" applyBorder="1"/>
    <xf numFmtId="40" fontId="5" fillId="0" borderId="19" xfId="0" applyNumberFormat="1" applyFont="1" applyBorder="1"/>
    <xf numFmtId="40" fontId="5" fillId="0" borderId="8" xfId="0" applyNumberFormat="1" applyFont="1" applyBorder="1"/>
    <xf numFmtId="4" fontId="5" fillId="0" borderId="8" xfId="0" applyNumberFormat="1" applyFont="1" applyBorder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7" fillId="0" borderId="0" xfId="0" applyNumberFormat="1" applyFont="1"/>
    <xf numFmtId="49" fontId="7" fillId="0" borderId="7" xfId="0" applyNumberFormat="1" applyFont="1" applyBorder="1"/>
    <xf numFmtId="17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 wrapText="1"/>
    </xf>
    <xf numFmtId="17" fontId="5" fillId="0" borderId="7" xfId="0" applyNumberFormat="1" applyFont="1" applyBorder="1" applyAlignment="1">
      <alignment horizontal="center"/>
    </xf>
    <xf numFmtId="164" fontId="12" fillId="23" borderId="9" xfId="0" applyNumberFormat="1" applyFont="1" applyFill="1" applyBorder="1"/>
    <xf numFmtId="164" fontId="12" fillId="23" borderId="11" xfId="0" applyNumberFormat="1" applyFont="1" applyFill="1" applyBorder="1"/>
    <xf numFmtId="164" fontId="5" fillId="0" borderId="0" xfId="0" applyNumberFormat="1" applyFont="1"/>
    <xf numFmtId="164" fontId="7" fillId="0" borderId="0" xfId="0" applyNumberFormat="1" applyFont="1"/>
    <xf numFmtId="164" fontId="5" fillId="0" borderId="7" xfId="0" applyNumberFormat="1" applyFont="1" applyBorder="1"/>
    <xf numFmtId="40" fontId="5" fillId="0" borderId="7" xfId="0" applyNumberFormat="1" applyFont="1" applyBorder="1"/>
    <xf numFmtId="4" fontId="9" fillId="10" borderId="0" xfId="0" applyNumberFormat="1" applyFont="1" applyFill="1" applyAlignment="1">
      <alignment horizontal="left"/>
    </xf>
    <xf numFmtId="4" fontId="7" fillId="24" borderId="0" xfId="0" applyNumberFormat="1" applyFont="1" applyFill="1" applyAlignment="1">
      <alignment horizontal="left"/>
    </xf>
    <xf numFmtId="4" fontId="9" fillId="25" borderId="0" xfId="0" applyNumberFormat="1" applyFont="1" applyFill="1" applyAlignment="1">
      <alignment horizontal="left"/>
    </xf>
    <xf numFmtId="4" fontId="7" fillId="22" borderId="0" xfId="0" applyNumberFormat="1" applyFont="1" applyFill="1" applyAlignment="1">
      <alignment horizontal="left"/>
    </xf>
    <xf numFmtId="165" fontId="7" fillId="0" borderId="0" xfId="0" applyNumberFormat="1" applyFont="1"/>
    <xf numFmtId="165" fontId="7" fillId="0" borderId="7" xfId="0" applyNumberFormat="1" applyFont="1" applyBorder="1"/>
    <xf numFmtId="0" fontId="6" fillId="0" borderId="0" xfId="0" applyFont="1"/>
    <xf numFmtId="0" fontId="9" fillId="13" borderId="8" xfId="0" applyFont="1" applyFill="1" applyBorder="1" applyAlignment="1">
      <alignment vertical="center"/>
    </xf>
    <xf numFmtId="0" fontId="7" fillId="15" borderId="20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17" fontId="7" fillId="7" borderId="20" xfId="0" applyNumberFormat="1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13" fillId="11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5" fillId="0" borderId="12" xfId="0" applyFont="1" applyBorder="1"/>
    <xf numFmtId="0" fontId="7" fillId="21" borderId="0" xfId="0" applyFont="1" applyFill="1"/>
    <xf numFmtId="0" fontId="7" fillId="22" borderId="0" xfId="0" applyFont="1" applyFill="1"/>
    <xf numFmtId="0" fontId="7" fillId="20" borderId="0" xfId="0" applyFont="1" applyFill="1"/>
    <xf numFmtId="0" fontId="9" fillId="19" borderId="15" xfId="0" applyFont="1" applyFill="1" applyBorder="1"/>
    <xf numFmtId="0" fontId="9" fillId="19" borderId="11" xfId="0" applyFont="1" applyFill="1" applyBorder="1"/>
    <xf numFmtId="0" fontId="7" fillId="24" borderId="0" xfId="0" applyFont="1" applyFill="1"/>
    <xf numFmtId="0" fontId="9" fillId="23" borderId="15" xfId="0" applyFont="1" applyFill="1" applyBorder="1"/>
    <xf numFmtId="0" fontId="9" fillId="10" borderId="0" xfId="0" applyFont="1" applyFill="1"/>
    <xf numFmtId="0" fontId="9" fillId="23" borderId="11" xfId="0" applyFont="1" applyFill="1" applyBorder="1"/>
    <xf numFmtId="0" fontId="7" fillId="26" borderId="0" xfId="0" applyFont="1" applyFill="1"/>
    <xf numFmtId="0" fontId="7" fillId="25" borderId="0" xfId="0" applyFont="1" applyFill="1"/>
    <xf numFmtId="0" fontId="7" fillId="10" borderId="0" xfId="0" applyFont="1" applyFill="1"/>
    <xf numFmtId="0" fontId="9" fillId="25" borderId="0" xfId="0" applyFont="1" applyFill="1"/>
    <xf numFmtId="0" fontId="0" fillId="0" borderId="0" xfId="0" applyAlignment="1">
      <alignment horizontal="center" vertical="top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18" fillId="29" borderId="0" xfId="0" applyFont="1" applyFill="1" applyAlignment="1">
      <alignment horizontal="center" vertical="top" textRotation="90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/>
    </xf>
    <xf numFmtId="0" fontId="19" fillId="0" borderId="39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8" fillId="0" borderId="39" xfId="0" applyFont="1" applyBorder="1" applyAlignment="1">
      <alignment vertical="top" wrapText="1"/>
    </xf>
    <xf numFmtId="0" fontId="18" fillId="31" borderId="0" xfId="0" applyFont="1" applyFill="1" applyAlignment="1">
      <alignment horizontal="center" vertical="center" textRotation="90" wrapText="1"/>
    </xf>
    <xf numFmtId="0" fontId="0" fillId="0" borderId="41" xfId="0" applyBorder="1"/>
    <xf numFmtId="0" fontId="30" fillId="0" borderId="0" xfId="0" applyFont="1" applyAlignment="1">
      <alignment horizontal="left" vertical="center" indent="4"/>
    </xf>
    <xf numFmtId="0" fontId="30" fillId="32" borderId="0" xfId="0" applyFont="1" applyFill="1" applyAlignment="1">
      <alignment horizontal="left" vertical="center" indent="4"/>
    </xf>
    <xf numFmtId="0" fontId="17" fillId="32" borderId="0" xfId="0" applyFont="1" applyFill="1"/>
    <xf numFmtId="0" fontId="0" fillId="32" borderId="0" xfId="0" applyFill="1"/>
    <xf numFmtId="0" fontId="31" fillId="0" borderId="0" xfId="0" applyFont="1"/>
    <xf numFmtId="0" fontId="1" fillId="2" borderId="39" xfId="0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0" applyFont="1"/>
    <xf numFmtId="0" fontId="25" fillId="0" borderId="0" xfId="0" applyFont="1"/>
    <xf numFmtId="0" fontId="0" fillId="0" borderId="0" xfId="0"/>
    <xf numFmtId="0" fontId="26" fillId="0" borderId="0" xfId="0" applyFont="1"/>
    <xf numFmtId="0" fontId="29" fillId="0" borderId="0" xfId="0" applyFont="1"/>
    <xf numFmtId="4" fontId="22" fillId="0" borderId="0" xfId="1" applyNumberFormat="1" applyFont="1" applyAlignment="1">
      <alignment vertical="top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" fontId="23" fillId="0" borderId="40" xfId="1" applyNumberFormat="1" applyFont="1" applyBorder="1" applyAlignment="1">
      <alignment horizontal="center" vertical="top" wrapText="1"/>
    </xf>
    <xf numFmtId="4" fontId="23" fillId="0" borderId="41" xfId="1" applyNumberFormat="1" applyFont="1" applyBorder="1" applyAlignment="1">
      <alignment horizontal="center" vertical="top" wrapText="1"/>
    </xf>
    <xf numFmtId="4" fontId="23" fillId="0" borderId="42" xfId="1" applyNumberFormat="1" applyFont="1" applyBorder="1" applyAlignment="1">
      <alignment horizontal="center" vertical="top" wrapText="1"/>
    </xf>
    <xf numFmtId="0" fontId="20" fillId="32" borderId="0" xfId="0" applyFont="1" applyFill="1" applyAlignment="1">
      <alignment horizontal="left" vertical="center"/>
    </xf>
    <xf numFmtId="0" fontId="19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top" wrapText="1"/>
    </xf>
    <xf numFmtId="0" fontId="18" fillId="28" borderId="0" xfId="0" applyFont="1" applyFill="1" applyAlignment="1">
      <alignment horizontal="center" vertical="center" textRotation="90" wrapText="1"/>
    </xf>
    <xf numFmtId="0" fontId="18" fillId="27" borderId="0" xfId="0" applyFont="1" applyFill="1" applyAlignment="1">
      <alignment horizontal="center" vertical="center" textRotation="90" wrapText="1"/>
    </xf>
    <xf numFmtId="0" fontId="18" fillId="30" borderId="0" xfId="0" applyFont="1" applyFill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textRotation="90" wrapText="1"/>
    </xf>
    <xf numFmtId="0" fontId="1" fillId="2" borderId="37" xfId="0" applyFont="1" applyFill="1" applyBorder="1" applyAlignment="1">
      <alignment horizontal="center" vertical="center" textRotation="90" wrapText="1"/>
    </xf>
    <xf numFmtId="0" fontId="15" fillId="0" borderId="4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9" fontId="8" fillId="5" borderId="9" xfId="0" applyNumberFormat="1" applyFont="1" applyFill="1" applyBorder="1" applyAlignment="1">
      <alignment horizontal="center" vertical="center"/>
    </xf>
    <xf numFmtId="0" fontId="3" fillId="6" borderId="11" xfId="0" applyFont="1" applyFill="1" applyBorder="1"/>
    <xf numFmtId="0" fontId="3" fillId="6" borderId="10" xfId="0" applyFont="1" applyFill="1" applyBorder="1"/>
    <xf numFmtId="49" fontId="8" fillId="3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/>
    <xf numFmtId="49" fontId="8" fillId="5" borderId="9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0" fontId="3" fillId="4" borderId="31" xfId="0" applyFont="1" applyFill="1" applyBorder="1"/>
    <xf numFmtId="49" fontId="8" fillId="3" borderId="32" xfId="0" applyNumberFormat="1" applyFont="1" applyFill="1" applyBorder="1" applyAlignment="1">
      <alignment horizontal="center"/>
    </xf>
    <xf numFmtId="0" fontId="9" fillId="25" borderId="16" xfId="0" applyFont="1" applyFill="1" applyBorder="1" applyAlignment="1">
      <alignment horizontal="left"/>
    </xf>
    <xf numFmtId="0" fontId="12" fillId="14" borderId="0" xfId="0" applyFont="1" applyFill="1"/>
    <xf numFmtId="0" fontId="7" fillId="22" borderId="16" xfId="0" applyFont="1" applyFill="1" applyBorder="1" applyAlignment="1">
      <alignment horizontal="left"/>
    </xf>
    <xf numFmtId="0" fontId="3" fillId="0" borderId="0" xfId="0" applyFont="1"/>
    <xf numFmtId="0" fontId="7" fillId="24" borderId="16" xfId="0" applyFont="1" applyFill="1" applyBorder="1" applyAlignment="1">
      <alignment horizontal="left"/>
    </xf>
    <xf numFmtId="0" fontId="3" fillId="12" borderId="0" xfId="0" applyFont="1" applyFill="1"/>
    <xf numFmtId="0" fontId="9" fillId="10" borderId="16" xfId="0" applyFont="1" applyFill="1" applyBorder="1" applyAlignment="1">
      <alignment horizontal="left"/>
    </xf>
    <xf numFmtId="0" fontId="12" fillId="17" borderId="0" xfId="0" applyFont="1" applyFill="1"/>
    <xf numFmtId="49" fontId="7" fillId="0" borderId="0" xfId="0" applyNumberFormat="1" applyFont="1" applyAlignment="1">
      <alignment horizontal="center"/>
    </xf>
    <xf numFmtId="17" fontId="7" fillId="7" borderId="20" xfId="0" applyNumberFormat="1" applyFont="1" applyFill="1" applyBorder="1" applyAlignment="1">
      <alignment horizontal="center" vertical="center"/>
    </xf>
    <xf numFmtId="0" fontId="3" fillId="0" borderId="23" xfId="0" applyFont="1" applyBorder="1"/>
    <xf numFmtId="0" fontId="9" fillId="9" borderId="0" xfId="0" applyFont="1" applyFill="1" applyAlignment="1">
      <alignment horizontal="left" vertical="center"/>
    </xf>
    <xf numFmtId="0" fontId="12" fillId="6" borderId="0" xfId="0" applyFont="1" applyFill="1"/>
    <xf numFmtId="0" fontId="9" fillId="18" borderId="0" xfId="0" applyFont="1" applyFill="1" applyAlignment="1">
      <alignment horizontal="left" vertical="center"/>
    </xf>
    <xf numFmtId="0" fontId="7" fillId="15" borderId="2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9" fillId="13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9" fillId="10" borderId="17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left" vertical="center"/>
    </xf>
    <xf numFmtId="0" fontId="20" fillId="33" borderId="44" xfId="0" applyFont="1" applyFill="1" applyBorder="1" applyAlignment="1">
      <alignment horizontal="left" vertical="center"/>
    </xf>
    <xf numFmtId="0" fontId="20" fillId="33" borderId="48" xfId="0" applyFont="1" applyFill="1" applyBorder="1" applyAlignment="1">
      <alignment horizontal="left" vertical="center"/>
    </xf>
    <xf numFmtId="0" fontId="20" fillId="33" borderId="51" xfId="0" applyFont="1" applyFill="1" applyBorder="1" applyAlignment="1">
      <alignment horizontal="left" vertical="center"/>
    </xf>
    <xf numFmtId="0" fontId="20" fillId="33" borderId="37" xfId="0" applyFont="1" applyFill="1" applyBorder="1" applyAlignment="1">
      <alignment horizontal="left" vertical="center"/>
    </xf>
    <xf numFmtId="0" fontId="20" fillId="33" borderId="52" xfId="0" applyFont="1" applyFill="1" applyBorder="1" applyAlignment="1">
      <alignment horizontal="left" vertical="center"/>
    </xf>
    <xf numFmtId="0" fontId="17" fillId="0" borderId="0" xfId="0" applyFont="1"/>
    <xf numFmtId="0" fontId="20" fillId="33" borderId="0" xfId="0" applyFont="1" applyFill="1"/>
  </cellXfs>
  <cellStyles count="2">
    <cellStyle name="Normal" xfId="0" builtinId="0"/>
    <cellStyle name="Normal 2" xfId="1" xr:uid="{A354BC83-9419-479F-8006-C2D9BD4C0374}"/>
  </cellStyles>
  <dxfs count="10"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SOCIAL</a:t>
            </a:r>
            <a:r>
              <a:rPr lang="en-US" b="1" i="0" baseline="0">
                <a:solidFill>
                  <a:srgbClr val="757575"/>
                </a:solidFill>
                <a:latin typeface="+mn-lt"/>
              </a:rPr>
              <a:t> MEDIA MARKETING YEAR TO DATE SUMMARY</a:t>
            </a:r>
            <a:endParaRPr lang="en-US" b="1" i="0">
              <a:solidFill>
                <a:srgbClr val="757575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v>YOUTUBE</c:v>
          </c:tx>
          <c:spPr>
            <a:solidFill>
              <a:srgbClr val="DC4128"/>
            </a:solidFill>
            <a:ln>
              <a:noFill/>
            </a:ln>
            <a:effectLst/>
          </c:spPr>
          <c:invertIfNegative val="1"/>
          <c:val>
            <c:numRef>
              <c:f>'[1]Social Media Marketing Budget'!$E$28:$F$28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'[1]Social Media Marketing Budget'!$E$24:$F$24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50-4919-8302-ECFBFE1EAF25}"/>
            </c:ext>
          </c:extLst>
        </c:ser>
        <c:ser>
          <c:idx val="1"/>
          <c:order val="1"/>
          <c:tx>
            <c:v>SNAPCHAT</c:v>
          </c:tx>
          <c:spPr>
            <a:solidFill>
              <a:srgbClr val="F0B311"/>
            </a:solidFill>
            <a:ln>
              <a:noFill/>
            </a:ln>
            <a:effectLst/>
          </c:spPr>
          <c:invertIfNegative val="1"/>
          <c:val>
            <c:numRef>
              <c:f>'[1]Social Media Marketing Budget'!$E$27:$F$27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'[1]Social Media Marketing Budget'!$E$24:$F$24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650-4919-8302-ECFBFE1EAF25}"/>
            </c:ext>
          </c:extLst>
        </c:ser>
        <c:ser>
          <c:idx val="2"/>
          <c:order val="2"/>
          <c:tx>
            <c:v>INSTAGRAM</c:v>
          </c:tx>
          <c:spPr>
            <a:solidFill>
              <a:srgbClr val="D12687"/>
            </a:solidFill>
            <a:ln>
              <a:noFill/>
            </a:ln>
            <a:effectLst/>
          </c:spPr>
          <c:invertIfNegative val="1"/>
          <c:val>
            <c:numRef>
              <c:f>'[1]Social Media Marketing Budget'!$E$26:$F$26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'[1]Social Media Marketing Budget'!$E$24:$F$24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650-4919-8302-ECFBFE1EAF25}"/>
            </c:ext>
          </c:extLst>
        </c:ser>
        <c:ser>
          <c:idx val="3"/>
          <c:order val="3"/>
          <c:tx>
            <c:v>FACEBOOK</c:v>
          </c:tx>
          <c:spPr>
            <a:solidFill>
              <a:srgbClr val="00ADDC"/>
            </a:solidFill>
            <a:ln>
              <a:noFill/>
            </a:ln>
            <a:effectLst/>
          </c:spPr>
          <c:invertIfNegative val="1"/>
          <c:val>
            <c:numRef>
              <c:f>'[1]Social Media Marketing Budget'!$E$25:$F$25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'[1]Social Media Marketing Budget'!$E$24:$F$24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650-4919-8302-ECFBFE1EA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1364434"/>
        <c:axId val="1460670243"/>
      </c:barChart>
      <c:catAx>
        <c:axId val="146136443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670243"/>
        <c:crosses val="autoZero"/>
        <c:auto val="1"/>
        <c:lblAlgn val="ctr"/>
        <c:lblOffset val="100"/>
        <c:noMultiLvlLbl val="1"/>
      </c:catAx>
      <c:valAx>
        <c:axId val="146067024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.0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36443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MARKETING BUDGET vs. ACTUAL SPEND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BUDGET</c:v>
          </c:tx>
          <c:spPr>
            <a:solidFill>
              <a:srgbClr val="EEC277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'[1]Master Marketing Budget'!$D$19:$D$30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'[1]Master Marketing Budget'!$C$19:$C$30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C80-4DF2-A88B-BCFD4CCA8A30}"/>
            </c:ext>
          </c:extLst>
        </c:ser>
        <c:ser>
          <c:idx val="1"/>
          <c:order val="1"/>
          <c:tx>
            <c:v>ACTUAL</c:v>
          </c:tx>
          <c:spPr>
            <a:solidFill>
              <a:srgbClr val="F0565C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'[1]Master Marketing Budget'!$E$19:$E$30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'[1]Master Marketing Budget'!$C$19:$C$30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C80-4DF2-A88B-BCFD4CCA8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900203"/>
        <c:axId val="179464534"/>
      </c:barChart>
      <c:catAx>
        <c:axId val="13439002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464534"/>
        <c:crosses val="autoZero"/>
        <c:auto val="1"/>
        <c:lblAlgn val="ctr"/>
        <c:lblOffset val="100"/>
        <c:noMultiLvlLbl val="1"/>
      </c:catAx>
      <c:valAx>
        <c:axId val="1794645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390020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RADIO YEAR-TO-DATE SUMMARY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1"/>
        <c:ser>
          <c:idx val="1"/>
          <c:order val="0"/>
          <c:tx>
            <c:v>SPOTIFY</c:v>
          </c:tx>
          <c:spPr>
            <a:solidFill>
              <a:srgbClr val="00ADDC"/>
            </a:solidFill>
            <a:ln>
              <a:noFill/>
            </a:ln>
            <a:effectLst/>
          </c:spPr>
          <c:invertIfNegative val="1"/>
          <c:val>
            <c:numRef>
              <c:f>'[1]Radio Advertising Budget'!$E$26:$F$26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'[1]Radio Advertising Budget'!$E$24:$F$24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B4-46EA-9306-599BA780870C}"/>
            </c:ext>
          </c:extLst>
        </c:ser>
        <c:ser>
          <c:idx val="3"/>
          <c:order val="1"/>
          <c:tx>
            <c:v>ON-AIR RADIO</c:v>
          </c:tx>
          <c:spPr>
            <a:solidFill>
              <a:srgbClr val="F37020"/>
            </a:solidFill>
            <a:ln>
              <a:noFill/>
            </a:ln>
            <a:effectLst/>
          </c:spPr>
          <c:invertIfNegative val="1"/>
          <c:val>
            <c:numRef>
              <c:f>'[1]Radio Advertising Budget'!$E$25:$F$25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'[1]Radio Advertising Budget'!$E$24:$F$24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B4-46EA-9306-599BA780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9376137"/>
        <c:axId val="1426609777"/>
      </c:barChart>
      <c:catAx>
        <c:axId val="174937613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609777"/>
        <c:crosses val="autoZero"/>
        <c:auto val="1"/>
        <c:lblAlgn val="ctr"/>
        <c:lblOffset val="100"/>
        <c:noMultiLvlLbl val="1"/>
      </c:catAx>
      <c:valAx>
        <c:axId val="142660977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.0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37613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0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NEWSPAPER</a:t>
            </a:r>
            <a:r>
              <a:rPr lang="en-US" b="1" i="0" baseline="0">
                <a:solidFill>
                  <a:srgbClr val="757575"/>
                </a:solidFill>
                <a:latin typeface="+mn-lt"/>
              </a:rPr>
              <a:t> AD</a:t>
            </a:r>
            <a:r>
              <a:rPr lang="en-US" b="1" i="0">
                <a:solidFill>
                  <a:srgbClr val="757575"/>
                </a:solidFill>
                <a:latin typeface="+mn-lt"/>
              </a:rPr>
              <a:t> YEAR-TO-DATE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1" i="0" u="none" strike="noStrike" kern="1200" baseline="0">
              <a:solidFill>
                <a:srgbClr val="757575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1"/>
        <c:ser>
          <c:idx val="4"/>
          <c:order val="0"/>
          <c:tx>
            <c:v>GEORGETOWN TIMES</c:v>
          </c:tx>
          <c:spPr>
            <a:solidFill>
              <a:srgbClr val="F37020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F370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B8-44F3-A3BD-78DE5E8B4053}"/>
              </c:ext>
            </c:extLst>
          </c:dPt>
          <c:dPt>
            <c:idx val="1"/>
            <c:invertIfNegative val="1"/>
            <c:bubble3D val="0"/>
            <c:spPr>
              <a:solidFill>
                <a:srgbClr val="00ADD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B8-44F3-A3BD-78DE5E8B4053}"/>
              </c:ext>
            </c:extLst>
          </c:dPt>
          <c:val>
            <c:numRef>
              <c:f>'[1]Newspaper Ad Budget'!$E$32:$F$32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'[1]Newspaper Ad Budget'!$E$31:$F$31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AB8-44F3-A3BD-78DE5E8B4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1645651"/>
        <c:axId val="1943193056"/>
      </c:barChart>
      <c:catAx>
        <c:axId val="21316456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 lvl="0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193056"/>
        <c:crosses val="autoZero"/>
        <c:auto val="1"/>
        <c:lblAlgn val="ctr"/>
        <c:lblOffset val="100"/>
        <c:noMultiLvlLbl val="1"/>
      </c:catAx>
      <c:valAx>
        <c:axId val="19431930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6456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PAID ADVERTISING YEAR-TO-DATE SUMMARY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3"/>
          <c:order val="0"/>
          <c:tx>
            <c:v>DISPLAY &amp; RETARGETING</c:v>
          </c:tx>
          <c:spPr>
            <a:solidFill>
              <a:srgbClr val="D12687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'[1]Search Advertising Budget'!$E$21:$F$21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'[1]Search Advertising Budget'!$E$19:$F$19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BC-4628-8B3F-AF39C00CFF74}"/>
            </c:ext>
          </c:extLst>
        </c:ser>
        <c:ser>
          <c:idx val="4"/>
          <c:order val="1"/>
          <c:tx>
            <c:v>SEARCH</c:v>
          </c:tx>
          <c:spPr>
            <a:solidFill>
              <a:srgbClr val="00ADDC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'[1]Search Advertising Budget'!$E$20:$F$20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'[1]Search Advertising Budget'!$E$19:$F$19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BC-4628-8B3F-AF39C00CF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479454"/>
        <c:axId val="1350306751"/>
      </c:barChart>
      <c:catAx>
        <c:axId val="6124794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50306751"/>
        <c:crosses val="autoZero"/>
        <c:auto val="1"/>
        <c:lblAlgn val="ctr"/>
        <c:lblOffset val="100"/>
        <c:noMultiLvlLbl val="1"/>
      </c:catAx>
      <c:valAx>
        <c:axId val="1350306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124794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BILLBOARD</a:t>
            </a:r>
            <a:r>
              <a:rPr lang="en-US" b="1" i="0" baseline="0">
                <a:solidFill>
                  <a:srgbClr val="757575"/>
                </a:solidFill>
                <a:latin typeface="+mn-lt"/>
              </a:rPr>
              <a:t> </a:t>
            </a:r>
            <a:r>
              <a:rPr lang="en-US" b="1" i="0">
                <a:solidFill>
                  <a:srgbClr val="757575"/>
                </a:solidFill>
                <a:latin typeface="+mn-lt"/>
              </a:rPr>
              <a:t>YEAR-TO-DATE SUMMARY</a:t>
            </a:r>
          </a:p>
        </c:rich>
      </c:tx>
      <c:layout>
        <c:manualLayout>
          <c:xMode val="edge"/>
          <c:yMode val="edge"/>
          <c:x val="0.37893152746425884"/>
          <c:y val="2.4116161616161615E-2"/>
        </c:manualLayout>
      </c:layout>
      <c:overlay val="0"/>
    </c:title>
    <c:autoTitleDeleted val="0"/>
    <c:plotArea>
      <c:layout/>
      <c:barChart>
        <c:barDir val="col"/>
        <c:grouping val="stacked"/>
        <c:varyColors val="1"/>
        <c:ser>
          <c:idx val="4"/>
          <c:order val="0"/>
          <c:tx>
            <c:v>ALLUVIT MEDIA</c:v>
          </c:tx>
          <c:spPr>
            <a:solidFill>
              <a:srgbClr val="9F89B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'[1]Billboard Budget'!$E$40:$F$40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'[1]Billboard Budget'!$E$39:$F$39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0B4-4AAF-8F14-DC802675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350351"/>
        <c:axId val="1135082174"/>
      </c:barChart>
      <c:catAx>
        <c:axId val="475350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5082174"/>
        <c:crosses val="autoZero"/>
        <c:auto val="1"/>
        <c:lblAlgn val="ctr"/>
        <c:lblOffset val="100"/>
        <c:noMultiLvlLbl val="1"/>
      </c:catAx>
      <c:valAx>
        <c:axId val="11350821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535035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PRINTED MATERIALS BUDGET vs. ACTUAL COMPARISON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1"/>
          <c:order val="0"/>
          <c:tx>
            <c:v>YARD SIGNS</c:v>
          </c:tx>
          <c:spPr>
            <a:solidFill>
              <a:srgbClr val="DC4128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'[1]Printed Materials Budget'!$E$35:$F$35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'[1]Printed Materials Budget'!$E$31:$F$31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2E6-4489-9B13-9E12A4608012}"/>
            </c:ext>
          </c:extLst>
        </c:ser>
        <c:ser>
          <c:idx val="2"/>
          <c:order val="1"/>
          <c:tx>
            <c:v>POSTERS</c:v>
          </c:tx>
          <c:spPr>
            <a:solidFill>
              <a:srgbClr val="F0B31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42E6-4489-9B13-9E12A4608012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42E6-4489-9B13-9E12A4608012}"/>
              </c:ext>
            </c:extLst>
          </c:dPt>
          <c:val>
            <c:numRef>
              <c:f>'[1]Printed Materials Budget'!$E$34:$F$34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'[1]Printed Materials Budget'!$E$31:$F$31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2E6-4489-9B13-9E12A4608012}"/>
            </c:ext>
          </c:extLst>
        </c:ser>
        <c:ser>
          <c:idx val="3"/>
          <c:order val="2"/>
          <c:tx>
            <c:v>FLYERS</c:v>
          </c:tx>
          <c:spPr>
            <a:solidFill>
              <a:srgbClr val="D12687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'[1]Printed Materials Budget'!$E$33:$F$33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'[1]Printed Materials Budget'!$E$31:$F$31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2E6-4489-9B13-9E12A4608012}"/>
            </c:ext>
          </c:extLst>
        </c:ser>
        <c:ser>
          <c:idx val="4"/>
          <c:order val="3"/>
          <c:tx>
            <c:v>RACK CARDS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ADD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2E6-4489-9B13-9E12A4608012}"/>
              </c:ext>
            </c:extLst>
          </c:dPt>
          <c:dPt>
            <c:idx val="1"/>
            <c:invertIfNegative val="1"/>
            <c:bubble3D val="0"/>
            <c:spPr>
              <a:solidFill>
                <a:srgbClr val="9F89B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2E6-4489-9B13-9E12A4608012}"/>
              </c:ext>
            </c:extLst>
          </c:dPt>
          <c:val>
            <c:numRef>
              <c:f>'[1]Printed Materials Budget'!$E$32:$F$32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'[1]Printed Materials Budget'!$E$31:$F$31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2E6-4489-9B13-9E12A4608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143812"/>
        <c:axId val="1176608447"/>
      </c:barChart>
      <c:catAx>
        <c:axId val="2941438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6608447"/>
        <c:crosses val="autoZero"/>
        <c:auto val="1"/>
        <c:lblAlgn val="ctr"/>
        <c:lblOffset val="100"/>
        <c:noMultiLvlLbl val="1"/>
      </c:catAx>
      <c:valAx>
        <c:axId val="11766084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414381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PRINTED</a:t>
            </a:r>
            <a:r>
              <a:rPr lang="en-US" b="1" i="0" baseline="0">
                <a:solidFill>
                  <a:srgbClr val="757575"/>
                </a:solidFill>
                <a:latin typeface="+mn-lt"/>
              </a:rPr>
              <a:t> MATERIALS </a:t>
            </a:r>
            <a:r>
              <a:rPr lang="en-US" b="1" i="0">
                <a:solidFill>
                  <a:srgbClr val="757575"/>
                </a:solidFill>
                <a:latin typeface="+mn-lt"/>
              </a:rPr>
              <a:t>ACTUAL COST BY CATEGORY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F89B9"/>
              </a:solidFill>
            </c:spPr>
            <c:extLst>
              <c:ext xmlns:c16="http://schemas.microsoft.com/office/drawing/2014/chart" uri="{C3380CC4-5D6E-409C-BE32-E72D297353CC}">
                <c16:uniqueId val="{00000001-EB61-4F01-BF4B-6DAF1C2ED493}"/>
              </c:ext>
            </c:extLst>
          </c:dPt>
          <c:dPt>
            <c:idx val="1"/>
            <c:bubble3D val="0"/>
            <c:spPr>
              <a:solidFill>
                <a:srgbClr val="F46C72"/>
              </a:solidFill>
            </c:spPr>
            <c:extLst>
              <c:ext xmlns:c16="http://schemas.microsoft.com/office/drawing/2014/chart" uri="{C3380CC4-5D6E-409C-BE32-E72D297353CC}">
                <c16:uniqueId val="{00000003-EB61-4F01-BF4B-6DAF1C2ED493}"/>
              </c:ext>
            </c:extLst>
          </c:dPt>
          <c:dPt>
            <c:idx val="2"/>
            <c:bubble3D val="0"/>
            <c:spPr>
              <a:solidFill>
                <a:srgbClr val="F5C373"/>
              </a:solidFill>
            </c:spPr>
            <c:extLst>
              <c:ext xmlns:c16="http://schemas.microsoft.com/office/drawing/2014/chart" uri="{C3380CC4-5D6E-409C-BE32-E72D297353CC}">
                <c16:uniqueId val="{00000005-EB61-4F01-BF4B-6DAF1C2ED493}"/>
              </c:ext>
            </c:extLst>
          </c:dPt>
          <c:dPt>
            <c:idx val="3"/>
            <c:bubble3D val="0"/>
            <c:spPr>
              <a:solidFill>
                <a:srgbClr val="58D4C5"/>
              </a:solidFill>
            </c:spPr>
            <c:extLst>
              <c:ext xmlns:c16="http://schemas.microsoft.com/office/drawing/2014/chart" uri="{C3380CC4-5D6E-409C-BE32-E72D297353CC}">
                <c16:uniqueId val="{00000007-EB61-4F01-BF4B-6DAF1C2ED493}"/>
              </c:ext>
            </c:extLst>
          </c:dPt>
          <c:dPt>
            <c:idx val="4"/>
            <c:bubble3D val="0"/>
            <c:spPr>
              <a:solidFill>
                <a:srgbClr val="F8A2B9"/>
              </a:solidFill>
            </c:spPr>
            <c:extLst>
              <c:ext xmlns:c16="http://schemas.microsoft.com/office/drawing/2014/chart" uri="{C3380CC4-5D6E-409C-BE32-E72D297353CC}">
                <c16:uniqueId val="{00000009-EB61-4F01-BF4B-6DAF1C2ED49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'[1]Printed Materials Budget'!$F$32:$F$35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'[1]Printed Materials Budget'!$F$31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'[1]Printed Materials Budget'!$C$32:$C$35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EB61-4F01-BF4B-6DAF1C2ED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1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MARKETING BUDGET vs. ACTUAL SPEND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BUDGET</c:v>
          </c:tx>
          <c:spPr>
            <a:solidFill>
              <a:srgbClr val="EEC277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'[1]Master Marketing Budget'!$D$19:$D$30</c:f>
              <c:numCache>
                <c:formatCode>General</c:formatCode>
                <c:ptCount val="12"/>
                <c:pt idx="0">
                  <c:v>0</c:v>
                </c:pt>
                <c:pt idx="1">
                  <c:v>18476</c:v>
                </c:pt>
                <c:pt idx="2">
                  <c:v>4050</c:v>
                </c:pt>
                <c:pt idx="3">
                  <c:v>4050</c:v>
                </c:pt>
                <c:pt idx="4">
                  <c:v>19026</c:v>
                </c:pt>
                <c:pt idx="5">
                  <c:v>4300</c:v>
                </c:pt>
                <c:pt idx="6">
                  <c:v>4300</c:v>
                </c:pt>
                <c:pt idx="7">
                  <c:v>15726</c:v>
                </c:pt>
                <c:pt idx="8">
                  <c:v>4300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'[1]Master Marketing Budget'!$C$19:$C$30</c15:sqref>
                        </c15:formulaRef>
                      </c:ext>
                    </c:extLst>
                    <c:strCache>
                      <c:ptCount val="12"/>
                      <c:pt idx="0">
                        <c:v>APR-21</c:v>
                      </c:pt>
                      <c:pt idx="1">
                        <c:v>MAY-21</c:v>
                      </c:pt>
                      <c:pt idx="2">
                        <c:v>JUN-21</c:v>
                      </c:pt>
                      <c:pt idx="3">
                        <c:v>JUL-21</c:v>
                      </c:pt>
                      <c:pt idx="4">
                        <c:v>AUG-21</c:v>
                      </c:pt>
                      <c:pt idx="5">
                        <c:v>SEP-21</c:v>
                      </c:pt>
                      <c:pt idx="6">
                        <c:v>OCT-21</c:v>
                      </c:pt>
                      <c:pt idx="7">
                        <c:v>NOV-21</c:v>
                      </c:pt>
                      <c:pt idx="8">
                        <c:v>DEC-21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7DE-4B1B-9546-E3A8BEFD91FF}"/>
            </c:ext>
          </c:extLst>
        </c:ser>
        <c:ser>
          <c:idx val="1"/>
          <c:order val="1"/>
          <c:tx>
            <c:v>ACTUAL</c:v>
          </c:tx>
          <c:spPr>
            <a:solidFill>
              <a:srgbClr val="F0565C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'[1]Master Marketing Budget'!$E$19:$E$30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'[1]Master Marketing Budget'!$C$19:$C$30</c15:sqref>
                        </c15:formulaRef>
                      </c:ext>
                    </c:extLst>
                    <c:strCache>
                      <c:ptCount val="12"/>
                      <c:pt idx="0">
                        <c:v>APR-21</c:v>
                      </c:pt>
                      <c:pt idx="1">
                        <c:v>MAY-21</c:v>
                      </c:pt>
                      <c:pt idx="2">
                        <c:v>JUN-21</c:v>
                      </c:pt>
                      <c:pt idx="3">
                        <c:v>JUL-21</c:v>
                      </c:pt>
                      <c:pt idx="4">
                        <c:v>AUG-21</c:v>
                      </c:pt>
                      <c:pt idx="5">
                        <c:v>SEP-21</c:v>
                      </c:pt>
                      <c:pt idx="6">
                        <c:v>OCT-21</c:v>
                      </c:pt>
                      <c:pt idx="7">
                        <c:v>NOV-21</c:v>
                      </c:pt>
                      <c:pt idx="8">
                        <c:v>DEC-21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7DE-4B1B-9546-E3A8BEFD9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900203"/>
        <c:axId val="179464534"/>
      </c:barChart>
      <c:catAx>
        <c:axId val="13439002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464534"/>
        <c:crosses val="autoZero"/>
        <c:auto val="1"/>
        <c:lblAlgn val="ctr"/>
        <c:lblOffset val="100"/>
        <c:noMultiLvlLbl val="1"/>
      </c:catAx>
      <c:valAx>
        <c:axId val="1794645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390020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MARKETING BUDGET vs. ACTUAL SPEND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BUDGET</c:v>
          </c:tx>
          <c:spPr>
            <a:solidFill>
              <a:srgbClr val="EEC277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'[1]Master Marketing Budget'!$D$19:$D$30</c:f>
              <c:numCache>
                <c:formatCode>General</c:formatCode>
                <c:ptCount val="12"/>
                <c:pt idx="0">
                  <c:v>0</c:v>
                </c:pt>
                <c:pt idx="1">
                  <c:v>18476</c:v>
                </c:pt>
                <c:pt idx="2">
                  <c:v>4050</c:v>
                </c:pt>
                <c:pt idx="3">
                  <c:v>4050</c:v>
                </c:pt>
                <c:pt idx="4">
                  <c:v>19026</c:v>
                </c:pt>
                <c:pt idx="5">
                  <c:v>4300</c:v>
                </c:pt>
                <c:pt idx="6">
                  <c:v>4300</c:v>
                </c:pt>
                <c:pt idx="7">
                  <c:v>15726</c:v>
                </c:pt>
                <c:pt idx="8">
                  <c:v>4300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'[1]Master Marketing Budget'!$C$19:$C$30</c15:sqref>
                        </c15:formulaRef>
                      </c:ext>
                    </c:extLst>
                    <c:strCache>
                      <c:ptCount val="12"/>
                      <c:pt idx="0">
                        <c:v>APR-21</c:v>
                      </c:pt>
                      <c:pt idx="1">
                        <c:v>MAY-21</c:v>
                      </c:pt>
                      <c:pt idx="2">
                        <c:v>JUN-21</c:v>
                      </c:pt>
                      <c:pt idx="3">
                        <c:v>JUL-21</c:v>
                      </c:pt>
                      <c:pt idx="4">
                        <c:v>AUG-21</c:v>
                      </c:pt>
                      <c:pt idx="5">
                        <c:v>SEP-21</c:v>
                      </c:pt>
                      <c:pt idx="6">
                        <c:v>OCT-21</c:v>
                      </c:pt>
                      <c:pt idx="7">
                        <c:v>NOV-21</c:v>
                      </c:pt>
                      <c:pt idx="8">
                        <c:v>DEC-21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262-4AF6-BB59-04788E365161}"/>
            </c:ext>
          </c:extLst>
        </c:ser>
        <c:ser>
          <c:idx val="1"/>
          <c:order val="1"/>
          <c:tx>
            <c:v>ACTUAL</c:v>
          </c:tx>
          <c:spPr>
            <a:solidFill>
              <a:srgbClr val="F0565C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'[1]Master Marketing Budget'!$E$19:$E$30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'[1]Master Marketing Budget'!$C$19:$C$30</c15:sqref>
                        </c15:formulaRef>
                      </c:ext>
                    </c:extLst>
                    <c:strCache>
                      <c:ptCount val="12"/>
                      <c:pt idx="0">
                        <c:v>APR-21</c:v>
                      </c:pt>
                      <c:pt idx="1">
                        <c:v>MAY-21</c:v>
                      </c:pt>
                      <c:pt idx="2">
                        <c:v>JUN-21</c:v>
                      </c:pt>
                      <c:pt idx="3">
                        <c:v>JUL-21</c:v>
                      </c:pt>
                      <c:pt idx="4">
                        <c:v>AUG-21</c:v>
                      </c:pt>
                      <c:pt idx="5">
                        <c:v>SEP-21</c:v>
                      </c:pt>
                      <c:pt idx="6">
                        <c:v>OCT-21</c:v>
                      </c:pt>
                      <c:pt idx="7">
                        <c:v>NOV-21</c:v>
                      </c:pt>
                      <c:pt idx="8">
                        <c:v>DEC-21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262-4AF6-BB59-04788E365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900203"/>
        <c:axId val="179464534"/>
      </c:barChart>
      <c:catAx>
        <c:axId val="13439002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464534"/>
        <c:crosses val="autoZero"/>
        <c:auto val="1"/>
        <c:lblAlgn val="ctr"/>
        <c:lblOffset val="100"/>
        <c:noMultiLvlLbl val="1"/>
      </c:catAx>
      <c:valAx>
        <c:axId val="1794645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390020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345282</xdr:colOff>
      <xdr:row>53</xdr:row>
      <xdr:rowOff>83345</xdr:rowOff>
    </xdr:from>
    <xdr:ext cx="6590506" cy="3398837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A941818-A207-420D-B912-C28C8DDA7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531018</xdr:colOff>
      <xdr:row>94</xdr:row>
      <xdr:rowOff>147638</xdr:rowOff>
    </xdr:from>
    <xdr:ext cx="8863013" cy="3459956"/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FAD053E0-0097-4491-BC99-4F4B193BC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290512</xdr:colOff>
      <xdr:row>147</xdr:row>
      <xdr:rowOff>190500</xdr:rowOff>
    </xdr:from>
    <xdr:ext cx="8055770" cy="3228181"/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C6609BB7-9C4B-4E86-B86F-17CE43B9C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7</xdr:col>
      <xdr:colOff>621506</xdr:colOff>
      <xdr:row>186</xdr:row>
      <xdr:rowOff>100013</xdr:rowOff>
    </xdr:from>
    <xdr:ext cx="7129462" cy="3733800"/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53E5CA5E-050A-4363-9C84-233A1231C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400050</xdr:colOff>
      <xdr:row>229</xdr:row>
      <xdr:rowOff>1</xdr:rowOff>
    </xdr:from>
    <xdr:ext cx="7136606" cy="3857624"/>
    <xdr:graphicFrame macro="">
      <xdr:nvGraphicFramePr>
        <xdr:cNvPr id="15" name="Chart 7" title="Chart">
          <a:extLst>
            <a:ext uri="{FF2B5EF4-FFF2-40B4-BE49-F238E27FC236}">
              <a16:creationId xmlns:a16="http://schemas.microsoft.com/office/drawing/2014/main" id="{C6B10950-ADCF-4CE8-BCCC-974CB35AF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</xdr:col>
      <xdr:colOff>0</xdr:colOff>
      <xdr:row>235</xdr:row>
      <xdr:rowOff>9525</xdr:rowOff>
    </xdr:from>
    <xdr:ext cx="609600" cy="457200"/>
    <xdr:grpSp>
      <xdr:nvGrpSpPr>
        <xdr:cNvPr id="16" name="Shape 2">
          <a:extLst>
            <a:ext uri="{FF2B5EF4-FFF2-40B4-BE49-F238E27FC236}">
              <a16:creationId xmlns:a16="http://schemas.microsoft.com/office/drawing/2014/main" id="{611FFA86-FB31-4B25-AA70-F9452A7D4E42}"/>
            </a:ext>
          </a:extLst>
        </xdr:cNvPr>
        <xdr:cNvGrpSpPr/>
      </xdr:nvGrpSpPr>
      <xdr:grpSpPr>
        <a:xfrm>
          <a:off x="4318000" y="43292713"/>
          <a:ext cx="609600" cy="457200"/>
          <a:chOff x="5055488" y="3565688"/>
          <a:chExt cx="581025" cy="428625"/>
        </a:xfrm>
      </xdr:grpSpPr>
      <xdr:cxnSp macro="">
        <xdr:nvCxnSpPr>
          <xdr:cNvPr id="17" name="Shape 20">
            <a:extLst>
              <a:ext uri="{FF2B5EF4-FFF2-40B4-BE49-F238E27FC236}">
                <a16:creationId xmlns:a16="http://schemas.microsoft.com/office/drawing/2014/main" id="{02A3A7D7-D7F7-4195-9C04-66A53787FD21}"/>
              </a:ext>
            </a:extLst>
          </xdr:cNvPr>
          <xdr:cNvCxnSpPr/>
        </xdr:nvCxnSpPr>
        <xdr:spPr>
          <a:xfrm rot="10800000" flipH="1">
            <a:off x="5055488" y="3565688"/>
            <a:ext cx="581025" cy="428625"/>
          </a:xfrm>
          <a:prstGeom prst="straightConnector1">
            <a:avLst/>
          </a:prstGeom>
          <a:noFill/>
          <a:ln w="25400" cap="flat" cmpd="sng">
            <a:solidFill>
              <a:srgbClr val="425B76"/>
            </a:solidFill>
            <a:prstDash val="solid"/>
            <a:round/>
            <a:headEnd type="none" w="med" len="med"/>
            <a:tailEnd type="stealth" w="med" len="med"/>
          </a:ln>
          <a:effectLst>
            <a:outerShdw blurRad="40000" dist="20000" dir="5400000" rotWithShape="0">
              <a:srgbClr val="000000">
                <a:alpha val="37647"/>
              </a:srgbClr>
            </a:outerShdw>
          </a:effectLst>
        </xdr:spPr>
      </xdr:cxnSp>
    </xdr:grpSp>
    <xdr:clientData fLocksWithSheet="0"/>
  </xdr:oneCellAnchor>
  <xdr:oneCellAnchor>
    <xdr:from>
      <xdr:col>1</xdr:col>
      <xdr:colOff>1485900</xdr:colOff>
      <xdr:row>237</xdr:row>
      <xdr:rowOff>28575</xdr:rowOff>
    </xdr:from>
    <xdr:ext cx="1771650" cy="476250"/>
    <xdr:sp macro="" textlink="">
      <xdr:nvSpPr>
        <xdr:cNvPr id="18" name="Shape 50">
          <a:extLst>
            <a:ext uri="{FF2B5EF4-FFF2-40B4-BE49-F238E27FC236}">
              <a16:creationId xmlns:a16="http://schemas.microsoft.com/office/drawing/2014/main" id="{CDD98767-7E5D-43DE-AEDE-C1850045B2D5}"/>
            </a:ext>
          </a:extLst>
        </xdr:cNvPr>
        <xdr:cNvSpPr txBox="1"/>
      </xdr:nvSpPr>
      <xdr:spPr>
        <a:xfrm>
          <a:off x="1962150" y="6315075"/>
          <a:ext cx="1771650" cy="476250"/>
        </a:xfrm>
        <a:prstGeom prst="rect">
          <a:avLst/>
        </a:prstGeom>
        <a:solidFill>
          <a:srgbClr val="EAF0F6"/>
        </a:solidFill>
        <a:ln w="9525" cap="flat" cmpd="sng">
          <a:solidFill>
            <a:srgbClr val="425B76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2A3D52"/>
            </a:buClr>
            <a:buSzPts val="1050"/>
            <a:buFont typeface="Calibri"/>
            <a:buNone/>
          </a:pPr>
          <a:r>
            <a:rPr lang="en-US" sz="1050" b="0" i="0" u="none" strike="noStrike" cap="none">
              <a:solidFill>
                <a:srgbClr val="2A3D52"/>
              </a:solidFill>
              <a:latin typeface="Calibri"/>
              <a:ea typeface="Calibri"/>
              <a:cs typeface="Calibri"/>
              <a:sym typeface="Calibri"/>
            </a:rPr>
            <a:t>Your </a:t>
          </a:r>
          <a:r>
            <a:rPr lang="en-US" sz="1050" b="1" i="0" u="none" strike="noStrike" cap="none">
              <a:solidFill>
                <a:srgbClr val="2A3D52"/>
              </a:solidFill>
              <a:latin typeface="Calibri"/>
              <a:ea typeface="Calibri"/>
              <a:cs typeface="Calibri"/>
              <a:sym typeface="Calibri"/>
            </a:rPr>
            <a:t>year-to-date totals </a:t>
          </a:r>
          <a:r>
            <a:rPr lang="en-US" sz="1050" b="0" i="0" u="none" strike="noStrike" cap="none">
              <a:solidFill>
                <a:srgbClr val="2A3D52"/>
              </a:solidFill>
              <a:latin typeface="Calibri"/>
              <a:ea typeface="Calibri"/>
              <a:cs typeface="Calibri"/>
              <a:sym typeface="Calibri"/>
            </a:rPr>
            <a:t>will automatically populate here.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b="0">
            <a:solidFill>
              <a:srgbClr val="2A3D52"/>
            </a:solidFill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5</xdr:col>
      <xdr:colOff>615950</xdr:colOff>
      <xdr:row>277</xdr:row>
      <xdr:rowOff>23812</xdr:rowOff>
    </xdr:from>
    <xdr:ext cx="6658769" cy="3178969"/>
    <xdr:graphicFrame macro="">
      <xdr:nvGraphicFramePr>
        <xdr:cNvPr id="20" name="Chart 8">
          <a:extLst>
            <a:ext uri="{FF2B5EF4-FFF2-40B4-BE49-F238E27FC236}">
              <a16:creationId xmlns:a16="http://schemas.microsoft.com/office/drawing/2014/main" id="{827F09FD-3FB2-45C7-A7FB-13274CD64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6</xdr:col>
      <xdr:colOff>711994</xdr:colOff>
      <xdr:row>257</xdr:row>
      <xdr:rowOff>71437</xdr:rowOff>
    </xdr:from>
    <xdr:ext cx="6396037" cy="2932906"/>
    <xdr:graphicFrame macro="">
      <xdr:nvGraphicFramePr>
        <xdr:cNvPr id="21" name="Chart 9">
          <a:extLst>
            <a:ext uri="{FF2B5EF4-FFF2-40B4-BE49-F238E27FC236}">
              <a16:creationId xmlns:a16="http://schemas.microsoft.com/office/drawing/2014/main" id="{216718EA-0B2E-4BFA-B567-8EDD8183A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28575</xdr:colOff>
      <xdr:row>257</xdr:row>
      <xdr:rowOff>0</xdr:rowOff>
    </xdr:from>
    <xdr:ext cx="12392025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3D47EFF0-323C-451D-87B9-EF951ABD41F9}"/>
            </a:ext>
          </a:extLst>
        </xdr:cNvPr>
        <xdr:cNvGrpSpPr/>
      </xdr:nvGrpSpPr>
      <xdr:grpSpPr>
        <a:xfrm>
          <a:off x="671513" y="47109063"/>
          <a:ext cx="12392025" cy="38100"/>
          <a:chOff x="0" y="3770475"/>
          <a:chExt cx="10692000" cy="19050"/>
        </a:xfrm>
      </xdr:grpSpPr>
      <xdr:cxnSp macro="">
        <xdr:nvCxnSpPr>
          <xdr:cNvPr id="23" name="Shape 64">
            <a:extLst>
              <a:ext uri="{FF2B5EF4-FFF2-40B4-BE49-F238E27FC236}">
                <a16:creationId xmlns:a16="http://schemas.microsoft.com/office/drawing/2014/main" id="{3BC12C6C-4353-49D8-9C35-5C5834ABBE76}"/>
              </a:ext>
            </a:extLst>
          </xdr:cNvPr>
          <xdr:cNvCxnSpPr/>
        </xdr:nvCxnSpPr>
        <xdr:spPr>
          <a:xfrm flipH="1">
            <a:off x="0" y="3770475"/>
            <a:ext cx="10692000" cy="19050"/>
          </a:xfrm>
          <a:prstGeom prst="straightConnector1">
            <a:avLst/>
          </a:prstGeom>
          <a:noFill/>
          <a:ln w="28575" cap="flat" cmpd="sng">
            <a:solidFill>
              <a:srgbClr val="E0E3E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86</xdr:col>
      <xdr:colOff>228600</xdr:colOff>
      <xdr:row>24</xdr:row>
      <xdr:rowOff>390525</xdr:rowOff>
    </xdr:from>
    <xdr:ext cx="9258300" cy="4067175"/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D48EAD44-C689-43D5-BBF5-61AF76C71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7</xdr:col>
      <xdr:colOff>585788</xdr:colOff>
      <xdr:row>15</xdr:row>
      <xdr:rowOff>95250</xdr:rowOff>
    </xdr:from>
    <xdr:ext cx="7998617" cy="2833688"/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8C8DCF0-E86C-40A5-B94E-A966A3839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585788</xdr:colOff>
      <xdr:row>14</xdr:row>
      <xdr:rowOff>95250</xdr:rowOff>
    </xdr:from>
    <xdr:ext cx="7998617" cy="28336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D9220C-3331-4469-8B39-0C59D6692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Marketing Budget"/>
      <sheetName val="Social Media Marketing Budget"/>
      <sheetName val="Radio Advertising Budget"/>
      <sheetName val="Newspaper Ad Budget"/>
      <sheetName val="Search Advertising Budget"/>
      <sheetName val="Billboard Budget"/>
      <sheetName val="Printed Materials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060F7-C080-4D0E-8521-76E3C49F816B}">
  <dimension ref="A1:F20"/>
  <sheetViews>
    <sheetView workbookViewId="0">
      <selection activeCell="A12" sqref="A12"/>
    </sheetView>
  </sheetViews>
  <sheetFormatPr defaultColWidth="8.81640625" defaultRowHeight="12.5"/>
  <cols>
    <col min="6" max="6" width="40.36328125" customWidth="1"/>
  </cols>
  <sheetData>
    <row r="1" spans="1:6" ht="18.5">
      <c r="A1" s="271" t="s">
        <v>142</v>
      </c>
      <c r="B1" s="272"/>
      <c r="C1" s="272"/>
      <c r="D1" s="272"/>
      <c r="E1" s="272"/>
      <c r="F1" s="272"/>
    </row>
    <row r="2" spans="1:6" ht="13">
      <c r="A2" s="273" t="s">
        <v>143</v>
      </c>
      <c r="B2" s="272"/>
      <c r="C2" s="272"/>
      <c r="D2" s="272"/>
      <c r="E2" s="272"/>
      <c r="F2" s="272"/>
    </row>
    <row r="3" spans="1:6" ht="13">
      <c r="A3" s="273" t="s">
        <v>140</v>
      </c>
      <c r="B3" s="272"/>
      <c r="C3" s="272"/>
      <c r="D3" s="272"/>
      <c r="E3" s="272"/>
      <c r="F3" s="272"/>
    </row>
    <row r="4" spans="1:6" ht="13">
      <c r="A4" s="273" t="s">
        <v>141</v>
      </c>
      <c r="B4" s="272"/>
      <c r="C4" s="272"/>
      <c r="D4" s="272"/>
      <c r="E4" s="272"/>
      <c r="F4" s="272"/>
    </row>
    <row r="5" spans="1:6" ht="13">
      <c r="A5" s="274" t="s">
        <v>145</v>
      </c>
      <c r="B5" s="272"/>
      <c r="C5" s="272"/>
      <c r="D5" s="272"/>
      <c r="E5" s="272"/>
      <c r="F5" s="272"/>
    </row>
    <row r="10" spans="1:6" ht="18.5">
      <c r="A10" s="267" t="s">
        <v>156</v>
      </c>
      <c r="B10" s="267"/>
      <c r="C10" s="267"/>
      <c r="D10" s="267"/>
    </row>
    <row r="12" spans="1:6">
      <c r="A12" s="2" t="s">
        <v>157</v>
      </c>
    </row>
    <row r="13" spans="1:6">
      <c r="A13" s="2" t="s">
        <v>158</v>
      </c>
    </row>
    <row r="14" spans="1:6">
      <c r="A14" s="2" t="s">
        <v>159</v>
      </c>
    </row>
    <row r="15" spans="1:6">
      <c r="A15" s="2" t="s">
        <v>160</v>
      </c>
    </row>
    <row r="16" spans="1:6">
      <c r="A16" s="2" t="s">
        <v>161</v>
      </c>
    </row>
    <row r="17" spans="1:6">
      <c r="A17" s="2" t="s">
        <v>162</v>
      </c>
    </row>
    <row r="20" spans="1:6" ht="13">
      <c r="A20" s="269" t="s">
        <v>144</v>
      </c>
      <c r="B20" s="270"/>
      <c r="C20" s="270"/>
      <c r="D20" s="270"/>
      <c r="E20" s="270"/>
      <c r="F20" s="270"/>
    </row>
  </sheetData>
  <mergeCells count="6">
    <mergeCell ref="A20:F20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0491-073B-4F87-828D-B5E1D6740A97}">
  <dimension ref="B3:O12"/>
  <sheetViews>
    <sheetView workbookViewId="0">
      <selection activeCell="C6" sqref="C6"/>
    </sheetView>
  </sheetViews>
  <sheetFormatPr defaultColWidth="8.81640625" defaultRowHeight="12.5"/>
  <sheetData>
    <row r="3" spans="2:15">
      <c r="B3" s="2"/>
    </row>
    <row r="6" spans="2:15" ht="14">
      <c r="B6" s="251" t="s">
        <v>146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</row>
    <row r="7" spans="2:15" ht="14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2:15" ht="14.5">
      <c r="B8" s="263" t="s">
        <v>96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</row>
    <row r="9" spans="2:15" ht="14.5">
      <c r="B9" s="263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</row>
    <row r="10" spans="2:15" ht="14.5">
      <c r="B10" s="263" t="s">
        <v>97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</row>
    <row r="11" spans="2:15" ht="14.5">
      <c r="B11" s="263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2:15" ht="14.5">
      <c r="B12" s="264" t="s">
        <v>98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51"/>
      <c r="M12" s="251"/>
      <c r="N12" s="251"/>
      <c r="O12" s="2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E1CB-445B-49A4-8A1A-28E568F4C592}">
  <sheetPr>
    <pageSetUpPr fitToPage="1"/>
  </sheetPr>
  <dimension ref="A1:L39"/>
  <sheetViews>
    <sheetView zoomScale="138" zoomScaleNormal="138" workbookViewId="0">
      <selection sqref="A1:I2"/>
    </sheetView>
  </sheetViews>
  <sheetFormatPr defaultColWidth="8.81640625" defaultRowHeight="12.5"/>
  <cols>
    <col min="1" max="1" width="34.81640625" customWidth="1"/>
    <col min="2" max="2" width="26" style="1" customWidth="1"/>
    <col min="3" max="3" width="20" style="1" customWidth="1"/>
    <col min="4" max="4" width="5.453125" style="1" customWidth="1"/>
    <col min="5" max="5" width="23.6328125" style="1" customWidth="1"/>
    <col min="6" max="6" width="22.1796875" style="1" customWidth="1"/>
    <col min="7" max="7" width="13.36328125" style="1" customWidth="1"/>
    <col min="8" max="8" width="12.1796875" style="1" customWidth="1"/>
    <col min="9" max="9" width="27.1796875" customWidth="1"/>
    <col min="10" max="10" width="11.6328125" customWidth="1"/>
    <col min="11" max="11" width="12.81640625" customWidth="1"/>
  </cols>
  <sheetData>
    <row r="1" spans="1:12">
      <c r="A1" s="288" t="s">
        <v>152</v>
      </c>
      <c r="B1" s="288"/>
      <c r="C1" s="288"/>
      <c r="D1" s="288"/>
      <c r="E1" s="288"/>
      <c r="F1" s="288"/>
      <c r="G1" s="288"/>
      <c r="H1" s="288"/>
      <c r="I1" s="288"/>
      <c r="J1" s="266"/>
      <c r="K1" s="266"/>
    </row>
    <row r="2" spans="1:12" ht="13" thickBot="1">
      <c r="A2" s="288"/>
      <c r="B2" s="288"/>
      <c r="C2" s="288"/>
      <c r="D2" s="288"/>
      <c r="E2" s="288"/>
      <c r="F2" s="288"/>
      <c r="G2" s="288"/>
      <c r="H2" s="288"/>
      <c r="I2" s="288"/>
      <c r="J2" s="266"/>
      <c r="K2" s="266"/>
    </row>
    <row r="3" spans="1:12" ht="13.5" thickBot="1">
      <c r="A3" s="259" t="s">
        <v>93</v>
      </c>
      <c r="B3" s="256" t="s">
        <v>94</v>
      </c>
      <c r="C3" s="257" t="s">
        <v>2</v>
      </c>
      <c r="D3" s="296" t="s">
        <v>122</v>
      </c>
      <c r="E3" s="257" t="s">
        <v>95</v>
      </c>
      <c r="F3" s="257" t="s">
        <v>99</v>
      </c>
      <c r="G3" s="257" t="s">
        <v>134</v>
      </c>
      <c r="H3" s="258" t="s">
        <v>3</v>
      </c>
      <c r="I3" s="276" t="s">
        <v>124</v>
      </c>
      <c r="J3" s="277"/>
      <c r="K3" s="278"/>
    </row>
    <row r="4" spans="1:12" ht="58.25" customHeight="1">
      <c r="A4" s="301" t="s">
        <v>92</v>
      </c>
      <c r="B4" s="301" t="s">
        <v>100</v>
      </c>
      <c r="C4" s="303" t="s">
        <v>105</v>
      </c>
      <c r="D4" s="297"/>
      <c r="E4" s="301" t="s">
        <v>101</v>
      </c>
      <c r="F4" s="301" t="s">
        <v>102</v>
      </c>
      <c r="G4" s="301" t="s">
        <v>103</v>
      </c>
      <c r="H4" s="299" t="s">
        <v>104</v>
      </c>
      <c r="I4" s="279" t="s">
        <v>135</v>
      </c>
      <c r="J4" s="280"/>
      <c r="K4" s="281"/>
    </row>
    <row r="5" spans="1:12" ht="13.25" customHeight="1">
      <c r="A5" s="302"/>
      <c r="B5" s="302"/>
      <c r="C5" s="304"/>
      <c r="D5" s="298"/>
      <c r="E5" s="302"/>
      <c r="F5" s="302"/>
      <c r="G5" s="302"/>
      <c r="H5" s="300"/>
      <c r="I5" s="282"/>
      <c r="J5" s="283"/>
      <c r="K5" s="284"/>
    </row>
    <row r="6" spans="1:12" ht="128" customHeight="1">
      <c r="A6" s="289" t="s">
        <v>106</v>
      </c>
      <c r="B6" s="289" t="s">
        <v>107</v>
      </c>
      <c r="C6" s="289" t="s">
        <v>149</v>
      </c>
      <c r="D6" s="261" t="s">
        <v>123</v>
      </c>
      <c r="E6" s="253" t="s">
        <v>150</v>
      </c>
      <c r="F6" s="253" t="s">
        <v>125</v>
      </c>
      <c r="G6" s="253" t="s">
        <v>112</v>
      </c>
      <c r="H6" s="254" t="s">
        <v>0</v>
      </c>
      <c r="I6" s="285" t="s">
        <v>137</v>
      </c>
      <c r="J6" s="285" t="s">
        <v>136</v>
      </c>
      <c r="K6" s="305" t="s">
        <v>151</v>
      </c>
      <c r="L6" s="275"/>
    </row>
    <row r="7" spans="1:12" ht="116.25" customHeight="1">
      <c r="A7" s="289"/>
      <c r="B7" s="289"/>
      <c r="C7" s="289"/>
      <c r="D7" s="294" t="s">
        <v>155</v>
      </c>
      <c r="E7" s="253" t="s">
        <v>131</v>
      </c>
      <c r="F7" s="253" t="s">
        <v>108</v>
      </c>
      <c r="G7" s="253" t="s">
        <v>111</v>
      </c>
      <c r="H7" s="255" t="s">
        <v>0</v>
      </c>
      <c r="I7" s="286"/>
      <c r="J7" s="286"/>
      <c r="K7" s="306"/>
      <c r="L7" s="275"/>
    </row>
    <row r="8" spans="1:12" ht="46" customHeight="1">
      <c r="A8" s="289"/>
      <c r="B8" s="289"/>
      <c r="C8" s="289"/>
      <c r="D8" s="294"/>
      <c r="E8" s="260" t="s">
        <v>126</v>
      </c>
      <c r="F8" s="253" t="s">
        <v>132</v>
      </c>
      <c r="G8" s="255"/>
      <c r="H8" s="255" t="s">
        <v>0</v>
      </c>
      <c r="I8" s="286"/>
      <c r="J8" s="286"/>
      <c r="K8" s="262"/>
    </row>
    <row r="9" spans="1:12" ht="50.25" customHeight="1">
      <c r="A9" s="289"/>
      <c r="B9" s="289"/>
      <c r="C9" s="289"/>
      <c r="D9" s="293" t="s">
        <v>153</v>
      </c>
      <c r="E9" s="253" t="s">
        <v>127</v>
      </c>
      <c r="F9" s="253" t="s">
        <v>138</v>
      </c>
      <c r="G9" s="253" t="s">
        <v>1</v>
      </c>
      <c r="H9" s="255" t="s">
        <v>0</v>
      </c>
      <c r="I9" s="286"/>
      <c r="J9" s="286"/>
      <c r="K9" s="262"/>
    </row>
    <row r="10" spans="1:12" ht="32" customHeight="1">
      <c r="A10" s="289"/>
      <c r="B10" s="289"/>
      <c r="C10" s="289"/>
      <c r="D10" s="293"/>
      <c r="E10" s="292" t="s">
        <v>129</v>
      </c>
      <c r="F10" s="255" t="s">
        <v>110</v>
      </c>
      <c r="G10" s="255" t="s">
        <v>139</v>
      </c>
      <c r="H10" s="255" t="s">
        <v>0</v>
      </c>
      <c r="I10" s="286"/>
      <c r="J10" s="286"/>
      <c r="K10" s="262"/>
    </row>
    <row r="11" spans="1:12" ht="14.5">
      <c r="A11" s="289"/>
      <c r="B11" s="289"/>
      <c r="C11" s="289"/>
      <c r="D11" s="293"/>
      <c r="E11" s="292"/>
      <c r="F11" s="255" t="s">
        <v>117</v>
      </c>
      <c r="G11" s="255" t="s">
        <v>139</v>
      </c>
      <c r="H11" s="255" t="s">
        <v>0</v>
      </c>
      <c r="I11" s="286"/>
      <c r="J11" s="286"/>
      <c r="K11" s="262"/>
    </row>
    <row r="12" spans="1:12" ht="14.5">
      <c r="A12" s="289"/>
      <c r="B12" s="289"/>
      <c r="C12" s="289"/>
      <c r="D12" s="293"/>
      <c r="E12" s="292"/>
      <c r="F12" s="255" t="s">
        <v>118</v>
      </c>
      <c r="G12" s="255" t="s">
        <v>119</v>
      </c>
      <c r="H12" s="255" t="s">
        <v>120</v>
      </c>
      <c r="I12" s="286"/>
      <c r="J12" s="286"/>
      <c r="K12" s="262"/>
    </row>
    <row r="13" spans="1:12" ht="58">
      <c r="A13" s="289"/>
      <c r="B13" s="289"/>
      <c r="C13" s="289"/>
      <c r="D13" s="252" t="s">
        <v>133</v>
      </c>
      <c r="E13" s="260" t="s">
        <v>130</v>
      </c>
      <c r="F13" s="255" t="s">
        <v>116</v>
      </c>
      <c r="G13" s="255" t="s">
        <v>114</v>
      </c>
      <c r="H13" s="253" t="s">
        <v>115</v>
      </c>
      <c r="I13" s="286"/>
      <c r="J13" s="286"/>
      <c r="K13" s="262"/>
    </row>
    <row r="14" spans="1:12" ht="37" customHeight="1">
      <c r="A14" s="289"/>
      <c r="B14" s="289"/>
      <c r="C14" s="289"/>
      <c r="D14" s="295" t="s">
        <v>154</v>
      </c>
      <c r="E14" s="289" t="s">
        <v>128</v>
      </c>
      <c r="F14" s="290" t="s">
        <v>113</v>
      </c>
      <c r="G14" s="290" t="s">
        <v>121</v>
      </c>
      <c r="H14" s="291" t="s">
        <v>109</v>
      </c>
      <c r="I14" s="286"/>
      <c r="J14" s="286"/>
      <c r="K14" s="262"/>
    </row>
    <row r="15" spans="1:12" ht="14" customHeight="1">
      <c r="A15" s="289"/>
      <c r="B15" s="289"/>
      <c r="C15" s="289"/>
      <c r="D15" s="295"/>
      <c r="E15" s="289"/>
      <c r="F15" s="290"/>
      <c r="G15" s="290"/>
      <c r="H15" s="291"/>
      <c r="I15" s="286"/>
      <c r="J15" s="286"/>
      <c r="K15" s="262"/>
    </row>
    <row r="16" spans="1:12" ht="11" customHeight="1">
      <c r="A16" s="289"/>
      <c r="B16" s="289"/>
      <c r="C16" s="289"/>
      <c r="D16" s="295"/>
      <c r="E16" s="289"/>
      <c r="F16" s="290"/>
      <c r="G16" s="290"/>
      <c r="H16" s="291"/>
      <c r="I16" s="287"/>
      <c r="J16" s="287"/>
      <c r="K16" s="262"/>
    </row>
    <row r="17" spans="1:10" ht="14">
      <c r="A17" s="251"/>
      <c r="B17" s="250"/>
      <c r="C17" s="250"/>
      <c r="D17" s="250"/>
      <c r="E17" s="250"/>
      <c r="F17" s="250"/>
    </row>
    <row r="18" spans="1:10" ht="14">
      <c r="A18" s="251"/>
      <c r="B18" s="250"/>
      <c r="C18" s="250"/>
      <c r="D18" s="250"/>
      <c r="E18" s="250"/>
      <c r="F18" s="250"/>
    </row>
    <row r="19" spans="1:10" ht="14">
      <c r="A19" s="251"/>
      <c r="B19" s="250"/>
      <c r="C19" s="250"/>
      <c r="D19" s="250"/>
      <c r="E19" s="250"/>
      <c r="F19" s="250"/>
    </row>
    <row r="20" spans="1:10" ht="14">
      <c r="A20" s="251"/>
      <c r="B20" s="250"/>
      <c r="C20" s="250"/>
      <c r="D20" s="250"/>
      <c r="E20" s="250"/>
      <c r="F20" s="250"/>
    </row>
    <row r="21" spans="1:10" ht="14">
      <c r="A21" s="251"/>
      <c r="B21" s="250"/>
      <c r="C21" s="250"/>
    </row>
    <row r="22" spans="1:10" ht="14">
      <c r="A22" s="251"/>
      <c r="B22" s="250"/>
      <c r="C22" s="250"/>
    </row>
    <row r="25" spans="1:10" ht="14.5">
      <c r="F25" s="249"/>
      <c r="G25" s="248"/>
      <c r="H25" s="248"/>
    </row>
    <row r="26" spans="1:10">
      <c r="F26" s="3"/>
      <c r="G26" s="4"/>
      <c r="H26" s="4"/>
    </row>
    <row r="27" spans="1:10" ht="14.5">
      <c r="F27" s="3"/>
      <c r="G27" s="3"/>
      <c r="H27" s="4"/>
      <c r="I27" s="248"/>
      <c r="J27" s="247"/>
    </row>
    <row r="28" spans="1:10">
      <c r="G28" s="3"/>
      <c r="H28" s="4"/>
      <c r="I28" s="4"/>
      <c r="J28" s="4"/>
    </row>
    <row r="29" spans="1:10">
      <c r="F29" s="3"/>
      <c r="G29" s="3"/>
      <c r="H29" s="4"/>
      <c r="I29" s="4"/>
      <c r="J29" s="4"/>
    </row>
    <row r="30" spans="1:10">
      <c r="F30" s="4"/>
      <c r="G30" s="4"/>
      <c r="H30" s="4"/>
      <c r="I30" s="4"/>
      <c r="J30" s="4"/>
    </row>
    <row r="31" spans="1:10">
      <c r="H31" s="4"/>
      <c r="I31" s="4"/>
      <c r="J31" s="4"/>
    </row>
    <row r="32" spans="1:10">
      <c r="H32" s="4"/>
      <c r="I32" s="1"/>
      <c r="J32" s="4"/>
    </row>
    <row r="33" spans="6:10">
      <c r="F33" s="3"/>
      <c r="G33" s="4"/>
      <c r="H33" s="4"/>
      <c r="I33" s="4"/>
      <c r="J33" s="4"/>
    </row>
    <row r="34" spans="6:10">
      <c r="F34" s="4"/>
      <c r="H34" s="4"/>
      <c r="I34" s="4"/>
      <c r="J34" s="4"/>
    </row>
    <row r="35" spans="6:10">
      <c r="I35" s="4"/>
      <c r="J35" s="4"/>
    </row>
    <row r="36" spans="6:10">
      <c r="F36" s="4"/>
      <c r="G36" s="4"/>
      <c r="H36" s="4"/>
      <c r="I36" s="4"/>
      <c r="J36" s="4"/>
    </row>
    <row r="37" spans="6:10">
      <c r="I37" s="4"/>
      <c r="J37" s="4"/>
    </row>
    <row r="38" spans="6:10">
      <c r="I38" s="1"/>
      <c r="J38" s="1"/>
    </row>
    <row r="39" spans="6:10">
      <c r="I39" s="4"/>
      <c r="J39" s="4"/>
    </row>
  </sheetData>
  <mergeCells count="26">
    <mergeCell ref="E4:E5"/>
    <mergeCell ref="F4:F5"/>
    <mergeCell ref="G4:G5"/>
    <mergeCell ref="C4:C5"/>
    <mergeCell ref="K6:K7"/>
    <mergeCell ref="A1:I2"/>
    <mergeCell ref="E14:E16"/>
    <mergeCell ref="F14:F16"/>
    <mergeCell ref="G14:G16"/>
    <mergeCell ref="H14:H16"/>
    <mergeCell ref="E10:E12"/>
    <mergeCell ref="A6:A16"/>
    <mergeCell ref="B6:B16"/>
    <mergeCell ref="C6:C16"/>
    <mergeCell ref="D9:D12"/>
    <mergeCell ref="D7:D8"/>
    <mergeCell ref="D14:D16"/>
    <mergeCell ref="D3:D5"/>
    <mergeCell ref="H4:H5"/>
    <mergeCell ref="A4:A5"/>
    <mergeCell ref="B4:B5"/>
    <mergeCell ref="L6:L7"/>
    <mergeCell ref="I3:K3"/>
    <mergeCell ref="I4:K5"/>
    <mergeCell ref="I6:I16"/>
    <mergeCell ref="J6:J16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DDD6-76D5-461A-AFCB-F2C360B5677B}">
  <dimension ref="A2:FG300"/>
  <sheetViews>
    <sheetView zoomScale="80" zoomScaleNormal="80" workbookViewId="0">
      <selection activeCell="G19" sqref="G19"/>
    </sheetView>
  </sheetViews>
  <sheetFormatPr defaultColWidth="9.1796875" defaultRowHeight="13"/>
  <cols>
    <col min="1" max="1" width="9.1796875" style="5"/>
    <col min="2" max="2" width="52.6328125" style="5" bestFit="1" customWidth="1"/>
    <col min="3" max="3" width="18.36328125" style="5" customWidth="1"/>
    <col min="4" max="4" width="12" style="5" bestFit="1" customWidth="1"/>
    <col min="5" max="5" width="11.6328125" style="5" bestFit="1" customWidth="1"/>
    <col min="6" max="6" width="12" style="5" bestFit="1" customWidth="1"/>
    <col min="7" max="7" width="11.6328125" style="5" bestFit="1" customWidth="1"/>
    <col min="8" max="8" width="10.81640625" style="5" bestFit="1" customWidth="1"/>
    <col min="9" max="9" width="10.6328125" style="5" bestFit="1" customWidth="1"/>
    <col min="10" max="10" width="10.36328125" style="5" customWidth="1"/>
    <col min="11" max="11" width="11.36328125" style="5" customWidth="1"/>
    <col min="12" max="12" width="15.6328125" style="5" customWidth="1"/>
    <col min="13" max="13" width="10.81640625" style="5" bestFit="1" customWidth="1"/>
    <col min="14" max="14" width="10.6328125" style="5" bestFit="1" customWidth="1"/>
    <col min="15" max="15" width="10.81640625" style="5" bestFit="1" customWidth="1"/>
    <col min="16" max="16" width="10.6328125" style="5" bestFit="1" customWidth="1"/>
    <col min="17" max="17" width="10.81640625" style="5" bestFit="1" customWidth="1"/>
    <col min="18" max="18" width="10.6328125" style="5" bestFit="1" customWidth="1"/>
    <col min="19" max="19" width="10.81640625" style="5" bestFit="1" customWidth="1"/>
    <col min="20" max="20" width="11.6328125" style="5" bestFit="1" customWidth="1"/>
    <col min="21" max="22" width="10.81640625" style="5" bestFit="1" customWidth="1"/>
    <col min="23" max="23" width="10.6328125" style="5" bestFit="1" customWidth="1"/>
    <col min="24" max="24" width="10.81640625" style="5" bestFit="1" customWidth="1"/>
    <col min="25" max="25" width="10.6328125" style="5" bestFit="1" customWidth="1"/>
    <col min="26" max="26" width="10.81640625" style="5" bestFit="1" customWidth="1"/>
    <col min="27" max="27" width="10.6328125" style="5" bestFit="1" customWidth="1"/>
    <col min="28" max="28" width="10.81640625" style="5" bestFit="1" customWidth="1"/>
    <col min="29" max="29" width="11.6328125" style="5" bestFit="1" customWidth="1"/>
    <col min="30" max="30" width="10.81640625" style="5" bestFit="1" customWidth="1"/>
    <col min="31" max="31" width="10.6328125" style="5" bestFit="1" customWidth="1"/>
    <col min="32" max="38" width="9.6328125" style="5" bestFit="1" customWidth="1"/>
    <col min="39" max="39" width="10.1796875" style="5" bestFit="1" customWidth="1"/>
    <col min="40" max="40" width="11.81640625" style="5" bestFit="1" customWidth="1"/>
    <col min="41" max="41" width="11.6328125" style="5" bestFit="1" customWidth="1"/>
    <col min="42" max="42" width="11.81640625" style="5" bestFit="1" customWidth="1"/>
    <col min="43" max="43" width="11.6328125" style="5" bestFit="1" customWidth="1"/>
    <col min="44" max="81" width="9.1796875" style="5"/>
    <col min="82" max="82" width="11.6328125" style="5" bestFit="1" customWidth="1"/>
    <col min="83" max="83" width="9.36328125" style="5" bestFit="1" customWidth="1"/>
    <col min="84" max="84" width="11.6328125" style="5" bestFit="1" customWidth="1"/>
    <col min="85" max="87" width="9.36328125" style="5" bestFit="1" customWidth="1"/>
    <col min="88" max="88" width="10.1796875" style="5" bestFit="1" customWidth="1"/>
    <col min="89" max="89" width="9.36328125" style="5" bestFit="1" customWidth="1"/>
    <col min="90" max="90" width="11.6328125" style="5" bestFit="1" customWidth="1"/>
    <col min="91" max="92" width="9.36328125" style="5" bestFit="1" customWidth="1"/>
    <col min="93" max="93" width="10.1796875" style="5" bestFit="1" customWidth="1"/>
    <col min="94" max="96" width="9.36328125" style="5" bestFit="1" customWidth="1"/>
    <col min="97" max="97" width="10.1796875" style="5" bestFit="1" customWidth="1"/>
    <col min="98" max="98" width="9.36328125" style="5" bestFit="1" customWidth="1"/>
    <col min="99" max="99" width="11.6328125" style="5" bestFit="1" customWidth="1"/>
    <col min="100" max="101" width="9.36328125" style="5" bestFit="1" customWidth="1"/>
    <col min="102" max="102" width="10.1796875" style="5" bestFit="1" customWidth="1"/>
    <col min="103" max="105" width="9.36328125" style="5" bestFit="1" customWidth="1"/>
    <col min="106" max="106" width="10.1796875" style="5" bestFit="1" customWidth="1"/>
    <col min="107" max="107" width="9.36328125" style="5" bestFit="1" customWidth="1"/>
    <col min="108" max="108" width="11.6328125" style="5" bestFit="1" customWidth="1"/>
    <col min="109" max="117" width="9.36328125" style="5" bestFit="1" customWidth="1"/>
    <col min="118" max="118" width="10.1796875" style="5" bestFit="1" customWidth="1"/>
    <col min="119" max="119" width="9.36328125" style="5" bestFit="1" customWidth="1"/>
    <col min="120" max="120" width="11.6328125" style="5" bestFit="1" customWidth="1"/>
    <col min="121" max="123" width="9.1796875" style="5"/>
    <col min="124" max="150" width="9.36328125" style="5" bestFit="1" customWidth="1"/>
    <col min="151" max="151" width="9.1796875" style="5"/>
    <col min="152" max="152" width="9.36328125" style="5" bestFit="1" customWidth="1"/>
    <col min="153" max="153" width="9.1796875" style="5"/>
    <col min="154" max="154" width="9.36328125" style="5" bestFit="1" customWidth="1"/>
    <col min="155" max="155" width="9.1796875" style="5"/>
    <col min="156" max="162" width="9.36328125" style="5" bestFit="1" customWidth="1"/>
    <col min="163" max="16384" width="9.1796875" style="5"/>
  </cols>
  <sheetData>
    <row r="2" spans="1:120" ht="21">
      <c r="A2" s="310" t="s">
        <v>148</v>
      </c>
      <c r="B2" s="310"/>
    </row>
    <row r="3" spans="1:120" ht="13.5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120">
      <c r="B4" s="8"/>
      <c r="C4" s="317" t="s">
        <v>5</v>
      </c>
      <c r="D4" s="318"/>
      <c r="E4" s="319" t="s">
        <v>6</v>
      </c>
      <c r="F4" s="318"/>
      <c r="G4" s="319" t="s">
        <v>7</v>
      </c>
      <c r="H4" s="315"/>
      <c r="I4" s="316" t="s">
        <v>8</v>
      </c>
      <c r="J4" s="312"/>
      <c r="K4" s="313"/>
      <c r="L4" s="317" t="s">
        <v>9</v>
      </c>
      <c r="M4" s="318"/>
      <c r="N4" s="319" t="s">
        <v>10</v>
      </c>
      <c r="O4" s="318"/>
      <c r="P4" s="319" t="s">
        <v>11</v>
      </c>
      <c r="Q4" s="315"/>
      <c r="R4" s="316" t="s">
        <v>12</v>
      </c>
      <c r="S4" s="312"/>
      <c r="T4" s="313"/>
      <c r="U4" s="317" t="s">
        <v>13</v>
      </c>
      <c r="V4" s="318"/>
      <c r="W4" s="319" t="s">
        <v>14</v>
      </c>
      <c r="X4" s="318"/>
      <c r="Y4" s="319" t="s">
        <v>15</v>
      </c>
      <c r="Z4" s="315"/>
      <c r="AA4" s="316" t="s">
        <v>16</v>
      </c>
      <c r="AB4" s="312"/>
      <c r="AC4" s="313"/>
      <c r="AD4" s="317" t="s">
        <v>82</v>
      </c>
      <c r="AE4" s="318"/>
      <c r="AF4" s="319" t="s">
        <v>83</v>
      </c>
      <c r="AG4" s="318"/>
      <c r="AH4" s="319" t="s">
        <v>84</v>
      </c>
      <c r="AI4" s="315"/>
      <c r="AJ4" s="316" t="s">
        <v>16</v>
      </c>
      <c r="AK4" s="312"/>
      <c r="AL4" s="313"/>
      <c r="AM4" s="316" t="s">
        <v>18</v>
      </c>
      <c r="AN4" s="312"/>
      <c r="AO4" s="312"/>
    </row>
    <row r="5" spans="1:120" ht="26">
      <c r="B5" s="9"/>
      <c r="C5" s="10" t="s">
        <v>19</v>
      </c>
      <c r="D5" s="11" t="s">
        <v>20</v>
      </c>
      <c r="E5" s="12" t="s">
        <v>19</v>
      </c>
      <c r="F5" s="11" t="s">
        <v>20</v>
      </c>
      <c r="G5" s="12" t="s">
        <v>19</v>
      </c>
      <c r="H5" s="13" t="s">
        <v>20</v>
      </c>
      <c r="I5" s="14" t="s">
        <v>19</v>
      </c>
      <c r="J5" s="15" t="s">
        <v>20</v>
      </c>
      <c r="K5" s="16" t="s">
        <v>21</v>
      </c>
      <c r="L5" s="10" t="s">
        <v>19</v>
      </c>
      <c r="M5" s="11" t="s">
        <v>20</v>
      </c>
      <c r="N5" s="12" t="s">
        <v>19</v>
      </c>
      <c r="O5" s="11" t="s">
        <v>20</v>
      </c>
      <c r="P5" s="12" t="s">
        <v>19</v>
      </c>
      <c r="Q5" s="13" t="s">
        <v>20</v>
      </c>
      <c r="R5" s="14" t="s">
        <v>19</v>
      </c>
      <c r="S5" s="15" t="s">
        <v>20</v>
      </c>
      <c r="T5" s="16" t="s">
        <v>21</v>
      </c>
      <c r="U5" s="10" t="s">
        <v>19</v>
      </c>
      <c r="V5" s="11" t="s">
        <v>20</v>
      </c>
      <c r="W5" s="12" t="s">
        <v>19</v>
      </c>
      <c r="X5" s="11" t="s">
        <v>20</v>
      </c>
      <c r="Y5" s="12" t="s">
        <v>19</v>
      </c>
      <c r="Z5" s="13" t="s">
        <v>20</v>
      </c>
      <c r="AA5" s="14" t="s">
        <v>19</v>
      </c>
      <c r="AB5" s="15" t="s">
        <v>20</v>
      </c>
      <c r="AC5" s="16" t="s">
        <v>21</v>
      </c>
      <c r="AD5" s="10" t="s">
        <v>19</v>
      </c>
      <c r="AE5" s="11" t="s">
        <v>20</v>
      </c>
      <c r="AF5" s="12" t="s">
        <v>19</v>
      </c>
      <c r="AG5" s="11" t="s">
        <v>20</v>
      </c>
      <c r="AH5" s="12" t="s">
        <v>19</v>
      </c>
      <c r="AI5" s="13" t="s">
        <v>20</v>
      </c>
      <c r="AJ5" s="14" t="s">
        <v>19</v>
      </c>
      <c r="AK5" s="15" t="s">
        <v>20</v>
      </c>
      <c r="AL5" s="16" t="s">
        <v>21</v>
      </c>
      <c r="AM5" s="14" t="s">
        <v>19</v>
      </c>
      <c r="AN5" s="15" t="s">
        <v>20</v>
      </c>
      <c r="AO5" s="17" t="s">
        <v>21</v>
      </c>
    </row>
    <row r="6" spans="1:120">
      <c r="B6" s="18" t="s">
        <v>85</v>
      </c>
      <c r="C6" s="19">
        <v>0</v>
      </c>
      <c r="D6" s="20">
        <v>0</v>
      </c>
      <c r="E6" s="21">
        <v>1800</v>
      </c>
      <c r="F6" s="20">
        <v>0</v>
      </c>
      <c r="G6" s="21">
        <v>1800</v>
      </c>
      <c r="H6" s="22">
        <v>0</v>
      </c>
      <c r="I6" s="19">
        <f t="shared" ref="I6:J12" si="0">SUM(C6+E6+G6)</f>
        <v>3600</v>
      </c>
      <c r="J6" s="23">
        <f t="shared" si="0"/>
        <v>0</v>
      </c>
      <c r="K6" s="22">
        <f t="shared" ref="K6:K12" si="1">I6-J6</f>
        <v>3600</v>
      </c>
      <c r="L6" s="19">
        <v>1800</v>
      </c>
      <c r="M6" s="20">
        <v>0</v>
      </c>
      <c r="N6" s="21">
        <v>1800</v>
      </c>
      <c r="O6" s="20">
        <v>0</v>
      </c>
      <c r="P6" s="21">
        <v>1800</v>
      </c>
      <c r="Q6" s="22">
        <v>0</v>
      </c>
      <c r="R6" s="19">
        <f t="shared" ref="R6:S12" si="2">SUM(L6+N6+P6)</f>
        <v>5400</v>
      </c>
      <c r="S6" s="23">
        <f t="shared" si="2"/>
        <v>0</v>
      </c>
      <c r="T6" s="22">
        <f t="shared" ref="T6:T12" si="3">R6-S6</f>
        <v>5400</v>
      </c>
      <c r="U6" s="19">
        <v>1800</v>
      </c>
      <c r="V6" s="20">
        <v>0</v>
      </c>
      <c r="W6" s="21">
        <v>1800</v>
      </c>
      <c r="X6" s="20">
        <v>0</v>
      </c>
      <c r="Y6" s="21">
        <v>1800</v>
      </c>
      <c r="Z6" s="22">
        <v>0</v>
      </c>
      <c r="AA6" s="19">
        <f t="shared" ref="AA6:AB12" si="4">SUM(U6+W6+Y6)</f>
        <v>5400</v>
      </c>
      <c r="AB6" s="23">
        <f t="shared" si="4"/>
        <v>0</v>
      </c>
      <c r="AC6" s="22">
        <f t="shared" ref="AC6:AC12" si="5">AA6-AB6</f>
        <v>5400</v>
      </c>
      <c r="AD6" s="19"/>
      <c r="AE6" s="20"/>
      <c r="AF6" s="21"/>
      <c r="AG6" s="20"/>
      <c r="AH6" s="21"/>
      <c r="AI6" s="22"/>
      <c r="AJ6" s="19">
        <f t="shared" ref="AJ6:AK12" si="6">SUM(AD6+AF6+AH6)</f>
        <v>0</v>
      </c>
      <c r="AK6" s="23">
        <f t="shared" si="6"/>
        <v>0</v>
      </c>
      <c r="AL6" s="22">
        <f t="shared" ref="AL6:AL12" si="7">AJ6-AK6</f>
        <v>0</v>
      </c>
      <c r="AM6" s="19">
        <f t="shared" ref="AM6:AN12" si="8">SUM(I6+R6+AA6+AJ6)</f>
        <v>14400</v>
      </c>
      <c r="AN6" s="23">
        <f t="shared" si="8"/>
        <v>0</v>
      </c>
      <c r="AO6" s="23">
        <f t="shared" ref="AO6:AO12" si="9">AM6-AN6</f>
        <v>14400</v>
      </c>
    </row>
    <row r="7" spans="1:120">
      <c r="B7" s="18" t="s">
        <v>86</v>
      </c>
      <c r="C7" s="19">
        <v>0</v>
      </c>
      <c r="D7" s="20">
        <v>0</v>
      </c>
      <c r="E7" s="21">
        <v>2000</v>
      </c>
      <c r="F7" s="20">
        <v>0</v>
      </c>
      <c r="G7" s="21">
        <v>1500</v>
      </c>
      <c r="H7" s="22">
        <v>0</v>
      </c>
      <c r="I7" s="19">
        <f t="shared" si="0"/>
        <v>3500</v>
      </c>
      <c r="J7" s="23">
        <f t="shared" si="0"/>
        <v>0</v>
      </c>
      <c r="K7" s="22">
        <f t="shared" si="1"/>
        <v>3500</v>
      </c>
      <c r="L7" s="19">
        <v>1500</v>
      </c>
      <c r="M7" s="20">
        <v>0</v>
      </c>
      <c r="N7" s="21">
        <v>2000</v>
      </c>
      <c r="O7" s="20">
        <v>0</v>
      </c>
      <c r="P7" s="21">
        <v>1500</v>
      </c>
      <c r="Q7" s="22">
        <v>0</v>
      </c>
      <c r="R7" s="19">
        <f t="shared" si="2"/>
        <v>5000</v>
      </c>
      <c r="S7" s="23">
        <f t="shared" si="2"/>
        <v>0</v>
      </c>
      <c r="T7" s="22">
        <f t="shared" si="3"/>
        <v>5000</v>
      </c>
      <c r="U7" s="19">
        <v>1500</v>
      </c>
      <c r="V7" s="20">
        <v>0</v>
      </c>
      <c r="W7" s="21">
        <v>2000</v>
      </c>
      <c r="X7" s="20">
        <v>0</v>
      </c>
      <c r="Y7" s="21">
        <v>1500</v>
      </c>
      <c r="Z7" s="22">
        <v>0</v>
      </c>
      <c r="AA7" s="19">
        <f t="shared" si="4"/>
        <v>5000</v>
      </c>
      <c r="AB7" s="23">
        <f t="shared" si="4"/>
        <v>0</v>
      </c>
      <c r="AC7" s="22">
        <f t="shared" si="5"/>
        <v>5000</v>
      </c>
      <c r="AD7" s="19"/>
      <c r="AE7" s="20"/>
      <c r="AF7" s="21"/>
      <c r="AG7" s="20"/>
      <c r="AH7" s="21"/>
      <c r="AI7" s="22"/>
      <c r="AJ7" s="19">
        <f t="shared" si="6"/>
        <v>0</v>
      </c>
      <c r="AK7" s="23">
        <f t="shared" si="6"/>
        <v>0</v>
      </c>
      <c r="AL7" s="22">
        <f t="shared" si="7"/>
        <v>0</v>
      </c>
      <c r="AM7" s="19">
        <f t="shared" si="8"/>
        <v>13500</v>
      </c>
      <c r="AN7" s="23">
        <f t="shared" si="8"/>
        <v>0</v>
      </c>
      <c r="AO7" s="23">
        <f t="shared" si="9"/>
        <v>13500</v>
      </c>
    </row>
    <row r="8" spans="1:120">
      <c r="B8" s="18" t="s">
        <v>87</v>
      </c>
      <c r="C8" s="19">
        <v>0</v>
      </c>
      <c r="D8" s="20">
        <v>0</v>
      </c>
      <c r="E8" s="21">
        <v>6034</v>
      </c>
      <c r="F8" s="20">
        <v>0</v>
      </c>
      <c r="G8" s="21">
        <v>0</v>
      </c>
      <c r="H8" s="22">
        <v>0</v>
      </c>
      <c r="I8" s="19">
        <f t="shared" si="0"/>
        <v>6034</v>
      </c>
      <c r="J8" s="23">
        <f t="shared" si="0"/>
        <v>0</v>
      </c>
      <c r="K8" s="22">
        <f t="shared" si="1"/>
        <v>6034</v>
      </c>
      <c r="L8" s="19">
        <v>0</v>
      </c>
      <c r="M8" s="20">
        <v>0</v>
      </c>
      <c r="N8" s="21">
        <v>6034</v>
      </c>
      <c r="O8" s="20">
        <v>0</v>
      </c>
      <c r="P8" s="21">
        <v>0</v>
      </c>
      <c r="Q8" s="22">
        <v>0</v>
      </c>
      <c r="R8" s="19">
        <f t="shared" si="2"/>
        <v>6034</v>
      </c>
      <c r="S8" s="23">
        <f t="shared" si="2"/>
        <v>0</v>
      </c>
      <c r="T8" s="22">
        <f t="shared" si="3"/>
        <v>6034</v>
      </c>
      <c r="U8" s="19">
        <v>0</v>
      </c>
      <c r="V8" s="20">
        <v>0</v>
      </c>
      <c r="W8" s="21">
        <v>6034</v>
      </c>
      <c r="X8" s="20">
        <v>0</v>
      </c>
      <c r="Y8" s="21">
        <v>0</v>
      </c>
      <c r="Z8" s="22">
        <v>0</v>
      </c>
      <c r="AA8" s="19">
        <f t="shared" si="4"/>
        <v>6034</v>
      </c>
      <c r="AB8" s="23">
        <f t="shared" si="4"/>
        <v>0</v>
      </c>
      <c r="AC8" s="22">
        <f t="shared" si="5"/>
        <v>6034</v>
      </c>
      <c r="AD8" s="19"/>
      <c r="AE8" s="20"/>
      <c r="AF8" s="21"/>
      <c r="AG8" s="20"/>
      <c r="AH8" s="21"/>
      <c r="AI8" s="22"/>
      <c r="AJ8" s="19">
        <f t="shared" si="6"/>
        <v>0</v>
      </c>
      <c r="AK8" s="23">
        <f t="shared" si="6"/>
        <v>0</v>
      </c>
      <c r="AL8" s="22">
        <f t="shared" si="7"/>
        <v>0</v>
      </c>
      <c r="AM8" s="19">
        <f t="shared" si="8"/>
        <v>18102</v>
      </c>
      <c r="AN8" s="23">
        <f t="shared" si="8"/>
        <v>0</v>
      </c>
      <c r="AO8" s="23">
        <f t="shared" si="9"/>
        <v>18102</v>
      </c>
    </row>
    <row r="9" spans="1:120">
      <c r="B9" s="18" t="s">
        <v>88</v>
      </c>
      <c r="C9" s="19">
        <v>0</v>
      </c>
      <c r="D9" s="20">
        <v>0</v>
      </c>
      <c r="E9" s="21">
        <v>500</v>
      </c>
      <c r="F9" s="20">
        <v>0</v>
      </c>
      <c r="G9" s="21">
        <v>500</v>
      </c>
      <c r="H9" s="22">
        <v>0</v>
      </c>
      <c r="I9" s="19">
        <f t="shared" si="0"/>
        <v>1000</v>
      </c>
      <c r="J9" s="23">
        <f t="shared" si="0"/>
        <v>0</v>
      </c>
      <c r="K9" s="22">
        <f t="shared" si="1"/>
        <v>1000</v>
      </c>
      <c r="L9" s="19">
        <v>500</v>
      </c>
      <c r="M9" s="20">
        <v>0</v>
      </c>
      <c r="N9" s="21">
        <v>500</v>
      </c>
      <c r="O9" s="20">
        <v>0</v>
      </c>
      <c r="P9" s="21">
        <v>500</v>
      </c>
      <c r="Q9" s="22">
        <v>0</v>
      </c>
      <c r="R9" s="19">
        <f t="shared" si="2"/>
        <v>1500</v>
      </c>
      <c r="S9" s="23">
        <f t="shared" si="2"/>
        <v>0</v>
      </c>
      <c r="T9" s="22">
        <f t="shared" si="3"/>
        <v>1500</v>
      </c>
      <c r="U9" s="19">
        <v>500</v>
      </c>
      <c r="V9" s="20">
        <v>0</v>
      </c>
      <c r="W9" s="21">
        <v>500</v>
      </c>
      <c r="X9" s="20">
        <v>0</v>
      </c>
      <c r="Y9" s="21">
        <v>500</v>
      </c>
      <c r="Z9" s="22">
        <v>0</v>
      </c>
      <c r="AA9" s="19">
        <f t="shared" si="4"/>
        <v>1500</v>
      </c>
      <c r="AB9" s="23">
        <f t="shared" si="4"/>
        <v>0</v>
      </c>
      <c r="AC9" s="22">
        <f t="shared" si="5"/>
        <v>1500</v>
      </c>
      <c r="AD9" s="19"/>
      <c r="AE9" s="20"/>
      <c r="AF9" s="21"/>
      <c r="AG9" s="20"/>
      <c r="AH9" s="21"/>
      <c r="AI9" s="22"/>
      <c r="AJ9" s="19">
        <f t="shared" si="6"/>
        <v>0</v>
      </c>
      <c r="AK9" s="23">
        <f t="shared" si="6"/>
        <v>0</v>
      </c>
      <c r="AL9" s="22">
        <f t="shared" si="7"/>
        <v>0</v>
      </c>
      <c r="AM9" s="19">
        <f t="shared" si="8"/>
        <v>4000</v>
      </c>
      <c r="AN9" s="23">
        <f t="shared" si="8"/>
        <v>0</v>
      </c>
      <c r="AO9" s="23">
        <f t="shared" si="9"/>
        <v>4000</v>
      </c>
    </row>
    <row r="10" spans="1:120">
      <c r="B10" s="18" t="s">
        <v>89</v>
      </c>
      <c r="C10" s="19">
        <v>0</v>
      </c>
      <c r="D10" s="20">
        <v>0</v>
      </c>
      <c r="E10" s="21">
        <v>2892</v>
      </c>
      <c r="F10" s="20">
        <v>0</v>
      </c>
      <c r="G10" s="21">
        <v>0</v>
      </c>
      <c r="H10" s="22">
        <v>0</v>
      </c>
      <c r="I10" s="19">
        <f t="shared" si="0"/>
        <v>2892</v>
      </c>
      <c r="J10" s="23">
        <f t="shared" si="0"/>
        <v>0</v>
      </c>
      <c r="K10" s="22">
        <f t="shared" si="1"/>
        <v>2892</v>
      </c>
      <c r="L10" s="19">
        <v>0</v>
      </c>
      <c r="M10" s="20">
        <v>0</v>
      </c>
      <c r="N10" s="21">
        <v>2892</v>
      </c>
      <c r="O10" s="20">
        <v>0</v>
      </c>
      <c r="P10" s="21">
        <v>0</v>
      </c>
      <c r="Q10" s="22">
        <v>0</v>
      </c>
      <c r="R10" s="19">
        <f t="shared" si="2"/>
        <v>2892</v>
      </c>
      <c r="S10" s="23">
        <f t="shared" si="2"/>
        <v>0</v>
      </c>
      <c r="T10" s="22">
        <f t="shared" si="3"/>
        <v>2892</v>
      </c>
      <c r="U10" s="19">
        <v>0</v>
      </c>
      <c r="V10" s="20">
        <v>0</v>
      </c>
      <c r="W10" s="21">
        <v>2892</v>
      </c>
      <c r="X10" s="20">
        <v>0</v>
      </c>
      <c r="Y10" s="21">
        <v>0</v>
      </c>
      <c r="Z10" s="22">
        <v>0</v>
      </c>
      <c r="AA10" s="19">
        <f t="shared" si="4"/>
        <v>2892</v>
      </c>
      <c r="AB10" s="23">
        <f t="shared" si="4"/>
        <v>0</v>
      </c>
      <c r="AC10" s="22">
        <f t="shared" si="5"/>
        <v>2892</v>
      </c>
      <c r="AD10" s="19"/>
      <c r="AE10" s="20"/>
      <c r="AF10" s="21"/>
      <c r="AG10" s="20"/>
      <c r="AH10" s="21"/>
      <c r="AI10" s="22"/>
      <c r="AJ10" s="19">
        <f t="shared" si="6"/>
        <v>0</v>
      </c>
      <c r="AK10" s="23">
        <f t="shared" si="6"/>
        <v>0</v>
      </c>
      <c r="AL10" s="22">
        <f t="shared" si="7"/>
        <v>0</v>
      </c>
      <c r="AM10" s="19">
        <f t="shared" si="8"/>
        <v>8676</v>
      </c>
      <c r="AN10" s="23">
        <f t="shared" si="8"/>
        <v>0</v>
      </c>
      <c r="AO10" s="23">
        <f t="shared" si="9"/>
        <v>8676</v>
      </c>
    </row>
    <row r="11" spans="1:120">
      <c r="B11" s="18" t="s">
        <v>90</v>
      </c>
      <c r="C11" s="19">
        <v>0</v>
      </c>
      <c r="D11" s="20">
        <v>0</v>
      </c>
      <c r="E11" s="21">
        <v>250</v>
      </c>
      <c r="F11" s="20">
        <v>0</v>
      </c>
      <c r="G11" s="21">
        <v>250</v>
      </c>
      <c r="H11" s="22">
        <v>0</v>
      </c>
      <c r="I11" s="19">
        <f t="shared" si="0"/>
        <v>500</v>
      </c>
      <c r="J11" s="23">
        <f t="shared" si="0"/>
        <v>0</v>
      </c>
      <c r="K11" s="22">
        <f t="shared" si="1"/>
        <v>500</v>
      </c>
      <c r="L11" s="19">
        <v>250</v>
      </c>
      <c r="M11" s="20">
        <v>0</v>
      </c>
      <c r="N11" s="21">
        <v>250</v>
      </c>
      <c r="O11" s="20">
        <v>0</v>
      </c>
      <c r="P11" s="21">
        <v>500</v>
      </c>
      <c r="Q11" s="22">
        <v>0</v>
      </c>
      <c r="R11" s="19">
        <f t="shared" si="2"/>
        <v>1000</v>
      </c>
      <c r="S11" s="23">
        <f t="shared" si="2"/>
        <v>0</v>
      </c>
      <c r="T11" s="22">
        <f t="shared" si="3"/>
        <v>1000</v>
      </c>
      <c r="U11" s="19">
        <v>500</v>
      </c>
      <c r="V11" s="20">
        <v>0</v>
      </c>
      <c r="W11" s="21">
        <v>500</v>
      </c>
      <c r="X11" s="20">
        <v>0</v>
      </c>
      <c r="Y11" s="21">
        <v>500</v>
      </c>
      <c r="Z11" s="22">
        <v>0</v>
      </c>
      <c r="AA11" s="19">
        <f t="shared" si="4"/>
        <v>1500</v>
      </c>
      <c r="AB11" s="23">
        <f t="shared" si="4"/>
        <v>0</v>
      </c>
      <c r="AC11" s="22">
        <f t="shared" si="5"/>
        <v>1500</v>
      </c>
      <c r="AD11" s="19"/>
      <c r="AE11" s="20"/>
      <c r="AF11" s="21"/>
      <c r="AG11" s="20"/>
      <c r="AH11" s="21"/>
      <c r="AI11" s="22"/>
      <c r="AJ11" s="19">
        <f t="shared" si="6"/>
        <v>0</v>
      </c>
      <c r="AK11" s="23">
        <f t="shared" si="6"/>
        <v>0</v>
      </c>
      <c r="AL11" s="22">
        <f t="shared" si="7"/>
        <v>0</v>
      </c>
      <c r="AM11" s="19">
        <f t="shared" si="8"/>
        <v>3000</v>
      </c>
      <c r="AN11" s="23">
        <f t="shared" si="8"/>
        <v>0</v>
      </c>
      <c r="AO11" s="23">
        <f t="shared" si="9"/>
        <v>3000</v>
      </c>
    </row>
    <row r="12" spans="1:120" ht="13.5" thickBot="1">
      <c r="B12" s="24" t="s">
        <v>91</v>
      </c>
      <c r="C12" s="19">
        <v>0</v>
      </c>
      <c r="D12" s="20">
        <v>0</v>
      </c>
      <c r="E12" s="21">
        <v>5000</v>
      </c>
      <c r="F12" s="20">
        <v>0</v>
      </c>
      <c r="G12" s="21">
        <v>0</v>
      </c>
      <c r="H12" s="22">
        <v>0</v>
      </c>
      <c r="I12" s="19">
        <f t="shared" si="0"/>
        <v>5000</v>
      </c>
      <c r="J12" s="23">
        <f t="shared" si="0"/>
        <v>0</v>
      </c>
      <c r="K12" s="22">
        <f t="shared" si="1"/>
        <v>5000</v>
      </c>
      <c r="L12" s="19">
        <v>0</v>
      </c>
      <c r="M12" s="20">
        <v>0</v>
      </c>
      <c r="N12" s="21">
        <v>1500</v>
      </c>
      <c r="O12" s="20">
        <v>0</v>
      </c>
      <c r="P12" s="21">
        <v>0</v>
      </c>
      <c r="Q12" s="22">
        <v>0</v>
      </c>
      <c r="R12" s="19">
        <f t="shared" si="2"/>
        <v>1500</v>
      </c>
      <c r="S12" s="23">
        <f t="shared" si="2"/>
        <v>0</v>
      </c>
      <c r="T12" s="22">
        <f t="shared" si="3"/>
        <v>1500</v>
      </c>
      <c r="U12" s="19">
        <v>0</v>
      </c>
      <c r="V12" s="20">
        <v>0</v>
      </c>
      <c r="W12" s="21">
        <v>2000</v>
      </c>
      <c r="X12" s="20">
        <v>0</v>
      </c>
      <c r="Y12" s="21">
        <v>0</v>
      </c>
      <c r="Z12" s="22">
        <v>0</v>
      </c>
      <c r="AA12" s="19">
        <f t="shared" si="4"/>
        <v>2000</v>
      </c>
      <c r="AB12" s="23">
        <f t="shared" si="4"/>
        <v>0</v>
      </c>
      <c r="AC12" s="22">
        <f t="shared" si="5"/>
        <v>2000</v>
      </c>
      <c r="AD12" s="19"/>
      <c r="AE12" s="20"/>
      <c r="AF12" s="21"/>
      <c r="AG12" s="20"/>
      <c r="AH12" s="21"/>
      <c r="AI12" s="22"/>
      <c r="AJ12" s="19">
        <f t="shared" si="6"/>
        <v>0</v>
      </c>
      <c r="AK12" s="23">
        <f t="shared" si="6"/>
        <v>0</v>
      </c>
      <c r="AL12" s="22">
        <f t="shared" si="7"/>
        <v>0</v>
      </c>
      <c r="AM12" s="19">
        <f t="shared" si="8"/>
        <v>8500</v>
      </c>
      <c r="AN12" s="23">
        <f t="shared" si="8"/>
        <v>0</v>
      </c>
      <c r="AO12" s="23">
        <f t="shared" si="9"/>
        <v>8500</v>
      </c>
    </row>
    <row r="13" spans="1:120" ht="13.5" thickBot="1">
      <c r="B13" s="25" t="s">
        <v>29</v>
      </c>
      <c r="C13" s="26">
        <f t="shared" ref="C13:AO13" si="10">SUM(C6:C12)</f>
        <v>0</v>
      </c>
      <c r="D13" s="27">
        <f t="shared" si="10"/>
        <v>0</v>
      </c>
      <c r="E13" s="28">
        <f t="shared" si="10"/>
        <v>18476</v>
      </c>
      <c r="F13" s="27">
        <f t="shared" si="10"/>
        <v>0</v>
      </c>
      <c r="G13" s="28">
        <f t="shared" si="10"/>
        <v>4050</v>
      </c>
      <c r="H13" s="29">
        <f t="shared" si="10"/>
        <v>0</v>
      </c>
      <c r="I13" s="30">
        <f t="shared" si="10"/>
        <v>22526</v>
      </c>
      <c r="J13" s="31">
        <f t="shared" si="10"/>
        <v>0</v>
      </c>
      <c r="K13" s="32">
        <f t="shared" si="10"/>
        <v>22526</v>
      </c>
      <c r="L13" s="26">
        <f t="shared" si="10"/>
        <v>4050</v>
      </c>
      <c r="M13" s="27">
        <f t="shared" si="10"/>
        <v>0</v>
      </c>
      <c r="N13" s="28">
        <f t="shared" si="10"/>
        <v>14976</v>
      </c>
      <c r="O13" s="27">
        <f>SUM(O6:O12)</f>
        <v>0</v>
      </c>
      <c r="P13" s="28">
        <f t="shared" si="10"/>
        <v>4300</v>
      </c>
      <c r="Q13" s="29">
        <f t="shared" si="10"/>
        <v>0</v>
      </c>
      <c r="R13" s="30">
        <f t="shared" si="10"/>
        <v>23326</v>
      </c>
      <c r="S13" s="31">
        <f t="shared" si="10"/>
        <v>0</v>
      </c>
      <c r="T13" s="32">
        <f t="shared" si="10"/>
        <v>23326</v>
      </c>
      <c r="U13" s="26">
        <f t="shared" si="10"/>
        <v>4300</v>
      </c>
      <c r="V13" s="27">
        <f t="shared" si="10"/>
        <v>0</v>
      </c>
      <c r="W13" s="28">
        <f t="shared" si="10"/>
        <v>15726</v>
      </c>
      <c r="X13" s="27">
        <f t="shared" si="10"/>
        <v>0</v>
      </c>
      <c r="Y13" s="28">
        <f t="shared" si="10"/>
        <v>4300</v>
      </c>
      <c r="Z13" s="29">
        <f t="shared" si="10"/>
        <v>0</v>
      </c>
      <c r="AA13" s="30">
        <f t="shared" si="10"/>
        <v>24326</v>
      </c>
      <c r="AB13" s="31">
        <f t="shared" si="10"/>
        <v>0</v>
      </c>
      <c r="AC13" s="32">
        <f t="shared" si="10"/>
        <v>24326</v>
      </c>
      <c r="AD13" s="26">
        <f t="shared" si="10"/>
        <v>0</v>
      </c>
      <c r="AE13" s="27">
        <f t="shared" si="10"/>
        <v>0</v>
      </c>
      <c r="AF13" s="28">
        <f t="shared" si="10"/>
        <v>0</v>
      </c>
      <c r="AG13" s="27">
        <f t="shared" si="10"/>
        <v>0</v>
      </c>
      <c r="AH13" s="28">
        <f t="shared" si="10"/>
        <v>0</v>
      </c>
      <c r="AI13" s="29">
        <f t="shared" si="10"/>
        <v>0</v>
      </c>
      <c r="AJ13" s="30">
        <f t="shared" si="10"/>
        <v>0</v>
      </c>
      <c r="AK13" s="31">
        <f t="shared" si="10"/>
        <v>0</v>
      </c>
      <c r="AL13" s="32">
        <f t="shared" si="10"/>
        <v>0</v>
      </c>
      <c r="AM13" s="30">
        <f t="shared" si="10"/>
        <v>70178</v>
      </c>
      <c r="AN13" s="31">
        <f t="shared" si="10"/>
        <v>0</v>
      </c>
      <c r="AO13" s="33">
        <f t="shared" si="10"/>
        <v>70178</v>
      </c>
    </row>
    <row r="14" spans="1:120" ht="13.5" thickBot="1">
      <c r="B14" s="3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</row>
    <row r="15" spans="1:120" ht="13.5" thickBot="1">
      <c r="B15" s="3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CC15" s="8"/>
      <c r="CD15" s="317" t="s">
        <v>5</v>
      </c>
      <c r="CE15" s="318"/>
      <c r="CF15" s="319" t="s">
        <v>6</v>
      </c>
      <c r="CG15" s="318"/>
      <c r="CH15" s="319" t="s">
        <v>7</v>
      </c>
      <c r="CI15" s="315"/>
      <c r="CJ15" s="316" t="s">
        <v>8</v>
      </c>
      <c r="CK15" s="312"/>
      <c r="CL15" s="313"/>
      <c r="CM15" s="317" t="s">
        <v>9</v>
      </c>
      <c r="CN15" s="318"/>
      <c r="CO15" s="319" t="s">
        <v>10</v>
      </c>
      <c r="CP15" s="318"/>
      <c r="CQ15" s="319" t="s">
        <v>11</v>
      </c>
      <c r="CR15" s="315"/>
      <c r="CS15" s="316" t="s">
        <v>12</v>
      </c>
      <c r="CT15" s="312"/>
      <c r="CU15" s="313"/>
      <c r="CV15" s="317" t="s">
        <v>13</v>
      </c>
      <c r="CW15" s="318"/>
      <c r="CX15" s="319" t="s">
        <v>14</v>
      </c>
      <c r="CY15" s="318"/>
      <c r="CZ15" s="319" t="s">
        <v>15</v>
      </c>
      <c r="DA15" s="315"/>
      <c r="DB15" s="316" t="s">
        <v>16</v>
      </c>
      <c r="DC15" s="312"/>
      <c r="DD15" s="313"/>
      <c r="DE15" s="317" t="s">
        <v>82</v>
      </c>
      <c r="DF15" s="318"/>
      <c r="DG15" s="319" t="s">
        <v>83</v>
      </c>
      <c r="DH15" s="318"/>
      <c r="DI15" s="319" t="s">
        <v>84</v>
      </c>
      <c r="DJ15" s="315"/>
      <c r="DK15" s="316" t="s">
        <v>16</v>
      </c>
      <c r="DL15" s="312"/>
      <c r="DM15" s="313"/>
      <c r="DN15" s="316" t="s">
        <v>18</v>
      </c>
      <c r="DO15" s="312"/>
      <c r="DP15" s="312"/>
    </row>
    <row r="16" spans="1:120" ht="26.5" thickBot="1">
      <c r="B16" s="35" t="s">
        <v>81</v>
      </c>
      <c r="C16" s="36" t="s">
        <v>19</v>
      </c>
      <c r="D16" s="37" t="s">
        <v>20</v>
      </c>
      <c r="E16" s="38" t="s">
        <v>21</v>
      </c>
      <c r="F16" s="39"/>
      <c r="G16" s="3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CC16" s="18" t="s">
        <v>85</v>
      </c>
      <c r="CD16" s="19">
        <v>0</v>
      </c>
      <c r="CE16" s="20">
        <v>0</v>
      </c>
      <c r="CF16" s="21">
        <v>1800</v>
      </c>
      <c r="CG16" s="20">
        <v>0</v>
      </c>
      <c r="CH16" s="21">
        <v>1800</v>
      </c>
      <c r="CI16" s="22">
        <v>0</v>
      </c>
      <c r="CJ16" s="19">
        <f t="shared" ref="CJ16:CK22" si="11">SUM(CD16+CF16+CH16)</f>
        <v>3600</v>
      </c>
      <c r="CK16" s="23">
        <f t="shared" si="11"/>
        <v>0</v>
      </c>
      <c r="CL16" s="22">
        <f t="shared" ref="CL16:CL22" si="12">CJ16-CK16</f>
        <v>3600</v>
      </c>
      <c r="CM16" s="19">
        <v>1800</v>
      </c>
      <c r="CN16" s="20">
        <v>0</v>
      </c>
      <c r="CO16" s="21">
        <v>1800</v>
      </c>
      <c r="CP16" s="20">
        <v>0</v>
      </c>
      <c r="CQ16" s="21">
        <v>1800</v>
      </c>
      <c r="CR16" s="22">
        <v>0</v>
      </c>
      <c r="CS16" s="19">
        <f t="shared" ref="CS16:CT22" si="13">SUM(CM16+CO16+CQ16)</f>
        <v>5400</v>
      </c>
      <c r="CT16" s="23">
        <f t="shared" si="13"/>
        <v>0</v>
      </c>
      <c r="CU16" s="22">
        <f t="shared" ref="CU16:CU22" si="14">CS16-CT16</f>
        <v>5400</v>
      </c>
      <c r="CV16" s="19">
        <v>1800</v>
      </c>
      <c r="CW16" s="20">
        <v>0</v>
      </c>
      <c r="CX16" s="21">
        <v>1800</v>
      </c>
      <c r="CY16" s="20">
        <v>0</v>
      </c>
      <c r="CZ16" s="21">
        <v>1800</v>
      </c>
      <c r="DA16" s="22">
        <v>0</v>
      </c>
      <c r="DB16" s="19">
        <f t="shared" ref="DB16:DC22" si="15">SUM(CV16+CX16+CZ16)</f>
        <v>5400</v>
      </c>
      <c r="DC16" s="23">
        <f t="shared" si="15"/>
        <v>0</v>
      </c>
      <c r="DD16" s="22">
        <f t="shared" ref="DD16:DD22" si="16">DB16-DC16</f>
        <v>5400</v>
      </c>
      <c r="DE16" s="19"/>
      <c r="DF16" s="20"/>
      <c r="DG16" s="21"/>
      <c r="DH16" s="20"/>
      <c r="DI16" s="21"/>
      <c r="DJ16" s="22"/>
      <c r="DK16" s="19">
        <f t="shared" ref="DK16:DL22" si="17">SUM(DE16+DG16+DI16)</f>
        <v>0</v>
      </c>
      <c r="DL16" s="23">
        <f t="shared" si="17"/>
        <v>0</v>
      </c>
      <c r="DM16" s="22">
        <f t="shared" ref="DM16:DM22" si="18">DK16-DL16</f>
        <v>0</v>
      </c>
      <c r="DN16" s="19">
        <f t="shared" ref="DN16:DO22" si="19">SUM(CJ16+CS16+DB16+DK16)</f>
        <v>14400</v>
      </c>
      <c r="DO16" s="23">
        <f t="shared" si="19"/>
        <v>0</v>
      </c>
      <c r="DP16" s="23">
        <f t="shared" ref="DP16:DP22" si="20">DN16-DO16</f>
        <v>14400</v>
      </c>
    </row>
    <row r="17" spans="2:120">
      <c r="B17" s="40" t="s">
        <v>5</v>
      </c>
      <c r="C17" s="41">
        <f t="shared" ref="C17:D17" si="21">C13</f>
        <v>0</v>
      </c>
      <c r="D17" s="42">
        <f t="shared" si="21"/>
        <v>0</v>
      </c>
      <c r="E17" s="42">
        <f t="shared" ref="E17:E28" si="22">C17-D17</f>
        <v>0</v>
      </c>
      <c r="F17" s="42"/>
      <c r="G17" s="4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CC17" s="18" t="s">
        <v>86</v>
      </c>
      <c r="CD17" s="19">
        <v>0</v>
      </c>
      <c r="CE17" s="20">
        <v>0</v>
      </c>
      <c r="CF17" s="21">
        <v>2000</v>
      </c>
      <c r="CG17" s="20">
        <v>0</v>
      </c>
      <c r="CH17" s="21">
        <v>1500</v>
      </c>
      <c r="CI17" s="22">
        <v>0</v>
      </c>
      <c r="CJ17" s="19">
        <f t="shared" si="11"/>
        <v>3500</v>
      </c>
      <c r="CK17" s="23">
        <f t="shared" si="11"/>
        <v>0</v>
      </c>
      <c r="CL17" s="22">
        <f t="shared" si="12"/>
        <v>3500</v>
      </c>
      <c r="CM17" s="19">
        <v>1500</v>
      </c>
      <c r="CN17" s="20">
        <v>0</v>
      </c>
      <c r="CO17" s="21">
        <v>2000</v>
      </c>
      <c r="CP17" s="20">
        <v>0</v>
      </c>
      <c r="CQ17" s="21">
        <v>1500</v>
      </c>
      <c r="CR17" s="22">
        <v>0</v>
      </c>
      <c r="CS17" s="19">
        <f t="shared" si="13"/>
        <v>5000</v>
      </c>
      <c r="CT17" s="23">
        <f t="shared" si="13"/>
        <v>0</v>
      </c>
      <c r="CU17" s="22">
        <f t="shared" si="14"/>
        <v>5000</v>
      </c>
      <c r="CV17" s="19">
        <v>1500</v>
      </c>
      <c r="CW17" s="20">
        <v>0</v>
      </c>
      <c r="CX17" s="21">
        <v>2000</v>
      </c>
      <c r="CY17" s="20">
        <v>0</v>
      </c>
      <c r="CZ17" s="21">
        <v>1500</v>
      </c>
      <c r="DA17" s="22">
        <v>0</v>
      </c>
      <c r="DB17" s="19">
        <f t="shared" si="15"/>
        <v>5000</v>
      </c>
      <c r="DC17" s="23">
        <f t="shared" si="15"/>
        <v>0</v>
      </c>
      <c r="DD17" s="22">
        <f t="shared" si="16"/>
        <v>5000</v>
      </c>
      <c r="DE17" s="19"/>
      <c r="DF17" s="20"/>
      <c r="DG17" s="21"/>
      <c r="DH17" s="20"/>
      <c r="DI17" s="21"/>
      <c r="DJ17" s="22"/>
      <c r="DK17" s="19">
        <f t="shared" si="17"/>
        <v>0</v>
      </c>
      <c r="DL17" s="23">
        <f t="shared" si="17"/>
        <v>0</v>
      </c>
      <c r="DM17" s="22">
        <f t="shared" si="18"/>
        <v>0</v>
      </c>
      <c r="DN17" s="19">
        <f t="shared" si="19"/>
        <v>13500</v>
      </c>
      <c r="DO17" s="23">
        <f t="shared" si="19"/>
        <v>0</v>
      </c>
      <c r="DP17" s="23">
        <f t="shared" si="20"/>
        <v>13500</v>
      </c>
    </row>
    <row r="18" spans="2:120">
      <c r="B18" s="40" t="s">
        <v>6</v>
      </c>
      <c r="C18" s="41">
        <f t="shared" ref="C18" si="23">E13</f>
        <v>18476</v>
      </c>
      <c r="D18" s="42">
        <v>15000</v>
      </c>
      <c r="E18" s="42">
        <f t="shared" si="22"/>
        <v>3476</v>
      </c>
      <c r="F18" s="42"/>
      <c r="G18" s="4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CC18" s="18" t="s">
        <v>87</v>
      </c>
      <c r="CD18" s="19">
        <v>0</v>
      </c>
      <c r="CE18" s="20">
        <v>0</v>
      </c>
      <c r="CF18" s="21">
        <v>6034</v>
      </c>
      <c r="CG18" s="20">
        <v>0</v>
      </c>
      <c r="CH18" s="21">
        <v>0</v>
      </c>
      <c r="CI18" s="22">
        <v>0</v>
      </c>
      <c r="CJ18" s="19">
        <f t="shared" si="11"/>
        <v>6034</v>
      </c>
      <c r="CK18" s="23">
        <f t="shared" si="11"/>
        <v>0</v>
      </c>
      <c r="CL18" s="22">
        <f t="shared" si="12"/>
        <v>6034</v>
      </c>
      <c r="CM18" s="19">
        <v>0</v>
      </c>
      <c r="CN18" s="20">
        <v>0</v>
      </c>
      <c r="CO18" s="21">
        <v>6034</v>
      </c>
      <c r="CP18" s="20">
        <v>0</v>
      </c>
      <c r="CQ18" s="21">
        <v>0</v>
      </c>
      <c r="CR18" s="22">
        <v>0</v>
      </c>
      <c r="CS18" s="19">
        <f t="shared" si="13"/>
        <v>6034</v>
      </c>
      <c r="CT18" s="23">
        <f t="shared" si="13"/>
        <v>0</v>
      </c>
      <c r="CU18" s="22">
        <f t="shared" si="14"/>
        <v>6034</v>
      </c>
      <c r="CV18" s="19">
        <v>0</v>
      </c>
      <c r="CW18" s="20">
        <v>0</v>
      </c>
      <c r="CX18" s="21">
        <v>6034</v>
      </c>
      <c r="CY18" s="20">
        <v>0</v>
      </c>
      <c r="CZ18" s="21">
        <v>0</v>
      </c>
      <c r="DA18" s="22">
        <v>0</v>
      </c>
      <c r="DB18" s="19">
        <f t="shared" si="15"/>
        <v>6034</v>
      </c>
      <c r="DC18" s="23">
        <f t="shared" si="15"/>
        <v>0</v>
      </c>
      <c r="DD18" s="22">
        <f t="shared" si="16"/>
        <v>6034</v>
      </c>
      <c r="DE18" s="19"/>
      <c r="DF18" s="20"/>
      <c r="DG18" s="21"/>
      <c r="DH18" s="20"/>
      <c r="DI18" s="21"/>
      <c r="DJ18" s="22"/>
      <c r="DK18" s="19">
        <f t="shared" si="17"/>
        <v>0</v>
      </c>
      <c r="DL18" s="23">
        <f t="shared" si="17"/>
        <v>0</v>
      </c>
      <c r="DM18" s="22">
        <f t="shared" si="18"/>
        <v>0</v>
      </c>
      <c r="DN18" s="19">
        <f t="shared" si="19"/>
        <v>18102</v>
      </c>
      <c r="DO18" s="23">
        <f t="shared" si="19"/>
        <v>0</v>
      </c>
      <c r="DP18" s="23">
        <f t="shared" si="20"/>
        <v>18102</v>
      </c>
    </row>
    <row r="19" spans="2:120">
      <c r="B19" s="40" t="s">
        <v>7</v>
      </c>
      <c r="C19" s="41">
        <f t="shared" ref="C19:D19" si="24">G13</f>
        <v>4050</v>
      </c>
      <c r="D19" s="42">
        <f t="shared" si="24"/>
        <v>0</v>
      </c>
      <c r="E19" s="42">
        <f t="shared" si="22"/>
        <v>4050</v>
      </c>
      <c r="F19" s="42"/>
      <c r="G19" s="4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CC19" s="18" t="s">
        <v>88</v>
      </c>
      <c r="CD19" s="19">
        <v>0</v>
      </c>
      <c r="CE19" s="20">
        <v>0</v>
      </c>
      <c r="CF19" s="21">
        <v>500</v>
      </c>
      <c r="CG19" s="20">
        <v>0</v>
      </c>
      <c r="CH19" s="21">
        <v>500</v>
      </c>
      <c r="CI19" s="22">
        <v>0</v>
      </c>
      <c r="CJ19" s="19">
        <f t="shared" si="11"/>
        <v>1000</v>
      </c>
      <c r="CK19" s="23">
        <f t="shared" si="11"/>
        <v>0</v>
      </c>
      <c r="CL19" s="22">
        <f t="shared" si="12"/>
        <v>1000</v>
      </c>
      <c r="CM19" s="19">
        <v>500</v>
      </c>
      <c r="CN19" s="20">
        <v>0</v>
      </c>
      <c r="CO19" s="21">
        <v>500</v>
      </c>
      <c r="CP19" s="20">
        <v>0</v>
      </c>
      <c r="CQ19" s="21">
        <v>500</v>
      </c>
      <c r="CR19" s="22">
        <v>0</v>
      </c>
      <c r="CS19" s="19">
        <f t="shared" si="13"/>
        <v>1500</v>
      </c>
      <c r="CT19" s="23">
        <f t="shared" si="13"/>
        <v>0</v>
      </c>
      <c r="CU19" s="22">
        <f t="shared" si="14"/>
        <v>1500</v>
      </c>
      <c r="CV19" s="19">
        <v>500</v>
      </c>
      <c r="CW19" s="20">
        <v>0</v>
      </c>
      <c r="CX19" s="21">
        <v>500</v>
      </c>
      <c r="CY19" s="20">
        <v>0</v>
      </c>
      <c r="CZ19" s="21">
        <v>500</v>
      </c>
      <c r="DA19" s="22">
        <v>0</v>
      </c>
      <c r="DB19" s="19">
        <f t="shared" si="15"/>
        <v>1500</v>
      </c>
      <c r="DC19" s="23">
        <f t="shared" si="15"/>
        <v>0</v>
      </c>
      <c r="DD19" s="22">
        <f t="shared" si="16"/>
        <v>1500</v>
      </c>
      <c r="DE19" s="19"/>
      <c r="DF19" s="20"/>
      <c r="DG19" s="21"/>
      <c r="DH19" s="20"/>
      <c r="DI19" s="21"/>
      <c r="DJ19" s="22"/>
      <c r="DK19" s="19">
        <f t="shared" si="17"/>
        <v>0</v>
      </c>
      <c r="DL19" s="23">
        <f t="shared" si="17"/>
        <v>0</v>
      </c>
      <c r="DM19" s="22">
        <f t="shared" si="18"/>
        <v>0</v>
      </c>
      <c r="DN19" s="19">
        <f t="shared" si="19"/>
        <v>4000</v>
      </c>
      <c r="DO19" s="23">
        <f t="shared" si="19"/>
        <v>0</v>
      </c>
      <c r="DP19" s="23">
        <f t="shared" si="20"/>
        <v>4000</v>
      </c>
    </row>
    <row r="20" spans="2:120">
      <c r="B20" s="40" t="s">
        <v>9</v>
      </c>
      <c r="C20" s="41">
        <f t="shared" ref="C20:D20" si="25">L13</f>
        <v>4050</v>
      </c>
      <c r="D20" s="42">
        <f t="shared" si="25"/>
        <v>0</v>
      </c>
      <c r="E20" s="42">
        <f t="shared" si="22"/>
        <v>4050</v>
      </c>
      <c r="F20" s="42"/>
      <c r="G20" s="4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CC20" s="18" t="s">
        <v>89</v>
      </c>
      <c r="CD20" s="19">
        <v>0</v>
      </c>
      <c r="CE20" s="20">
        <v>0</v>
      </c>
      <c r="CF20" s="21">
        <v>2892</v>
      </c>
      <c r="CG20" s="20">
        <v>0</v>
      </c>
      <c r="CH20" s="21">
        <v>0</v>
      </c>
      <c r="CI20" s="22">
        <v>0</v>
      </c>
      <c r="CJ20" s="19">
        <f t="shared" si="11"/>
        <v>2892</v>
      </c>
      <c r="CK20" s="23">
        <f t="shared" si="11"/>
        <v>0</v>
      </c>
      <c r="CL20" s="22">
        <f t="shared" si="12"/>
        <v>2892</v>
      </c>
      <c r="CM20" s="19">
        <v>0</v>
      </c>
      <c r="CN20" s="20">
        <v>0</v>
      </c>
      <c r="CO20" s="21">
        <v>2892</v>
      </c>
      <c r="CP20" s="20">
        <v>0</v>
      </c>
      <c r="CQ20" s="21">
        <v>0</v>
      </c>
      <c r="CR20" s="22">
        <v>0</v>
      </c>
      <c r="CS20" s="19">
        <f t="shared" si="13"/>
        <v>2892</v>
      </c>
      <c r="CT20" s="23">
        <f t="shared" si="13"/>
        <v>0</v>
      </c>
      <c r="CU20" s="22">
        <f t="shared" si="14"/>
        <v>2892</v>
      </c>
      <c r="CV20" s="19">
        <v>0</v>
      </c>
      <c r="CW20" s="20">
        <v>0</v>
      </c>
      <c r="CX20" s="21">
        <v>2892</v>
      </c>
      <c r="CY20" s="20">
        <v>0</v>
      </c>
      <c r="CZ20" s="21">
        <v>0</v>
      </c>
      <c r="DA20" s="22">
        <v>0</v>
      </c>
      <c r="DB20" s="19">
        <f t="shared" si="15"/>
        <v>2892</v>
      </c>
      <c r="DC20" s="23">
        <f t="shared" si="15"/>
        <v>0</v>
      </c>
      <c r="DD20" s="22">
        <f t="shared" si="16"/>
        <v>2892</v>
      </c>
      <c r="DE20" s="19"/>
      <c r="DF20" s="20"/>
      <c r="DG20" s="21"/>
      <c r="DH20" s="20"/>
      <c r="DI20" s="21"/>
      <c r="DJ20" s="22"/>
      <c r="DK20" s="19">
        <f t="shared" si="17"/>
        <v>0</v>
      </c>
      <c r="DL20" s="23">
        <f t="shared" si="17"/>
        <v>0</v>
      </c>
      <c r="DM20" s="22">
        <f t="shared" si="18"/>
        <v>0</v>
      </c>
      <c r="DN20" s="19">
        <f t="shared" si="19"/>
        <v>8676</v>
      </c>
      <c r="DO20" s="23">
        <f t="shared" si="19"/>
        <v>0</v>
      </c>
      <c r="DP20" s="23">
        <f t="shared" si="20"/>
        <v>8676</v>
      </c>
    </row>
    <row r="21" spans="2:120">
      <c r="B21" s="40" t="s">
        <v>10</v>
      </c>
      <c r="C21" s="41">
        <f>N13+C20</f>
        <v>19026</v>
      </c>
      <c r="D21" s="42">
        <f>O13</f>
        <v>0</v>
      </c>
      <c r="E21" s="42">
        <f t="shared" si="22"/>
        <v>19026</v>
      </c>
      <c r="F21" s="42"/>
      <c r="G21" s="4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CC21" s="18" t="s">
        <v>90</v>
      </c>
      <c r="CD21" s="19">
        <v>0</v>
      </c>
      <c r="CE21" s="20">
        <v>0</v>
      </c>
      <c r="CF21" s="21">
        <v>250</v>
      </c>
      <c r="CG21" s="20">
        <v>0</v>
      </c>
      <c r="CH21" s="21">
        <v>250</v>
      </c>
      <c r="CI21" s="22">
        <v>0</v>
      </c>
      <c r="CJ21" s="19">
        <f t="shared" si="11"/>
        <v>500</v>
      </c>
      <c r="CK21" s="23">
        <f t="shared" si="11"/>
        <v>0</v>
      </c>
      <c r="CL21" s="22">
        <f t="shared" si="12"/>
        <v>500</v>
      </c>
      <c r="CM21" s="19">
        <v>250</v>
      </c>
      <c r="CN21" s="20">
        <v>0</v>
      </c>
      <c r="CO21" s="21">
        <v>250</v>
      </c>
      <c r="CP21" s="20">
        <v>0</v>
      </c>
      <c r="CQ21" s="21">
        <v>500</v>
      </c>
      <c r="CR21" s="22">
        <v>0</v>
      </c>
      <c r="CS21" s="19">
        <f t="shared" si="13"/>
        <v>1000</v>
      </c>
      <c r="CT21" s="23">
        <f t="shared" si="13"/>
        <v>0</v>
      </c>
      <c r="CU21" s="22">
        <f t="shared" si="14"/>
        <v>1000</v>
      </c>
      <c r="CV21" s="19">
        <v>500</v>
      </c>
      <c r="CW21" s="20">
        <v>0</v>
      </c>
      <c r="CX21" s="21">
        <v>500</v>
      </c>
      <c r="CY21" s="20">
        <v>0</v>
      </c>
      <c r="CZ21" s="21">
        <v>500</v>
      </c>
      <c r="DA21" s="22">
        <v>0</v>
      </c>
      <c r="DB21" s="19">
        <f t="shared" si="15"/>
        <v>1500</v>
      </c>
      <c r="DC21" s="23">
        <f t="shared" si="15"/>
        <v>0</v>
      </c>
      <c r="DD21" s="22">
        <f t="shared" si="16"/>
        <v>1500</v>
      </c>
      <c r="DE21" s="19"/>
      <c r="DF21" s="20"/>
      <c r="DG21" s="21"/>
      <c r="DH21" s="20"/>
      <c r="DI21" s="21"/>
      <c r="DJ21" s="22"/>
      <c r="DK21" s="19">
        <f t="shared" si="17"/>
        <v>0</v>
      </c>
      <c r="DL21" s="23">
        <f t="shared" si="17"/>
        <v>0</v>
      </c>
      <c r="DM21" s="22">
        <f t="shared" si="18"/>
        <v>0</v>
      </c>
      <c r="DN21" s="19">
        <f t="shared" si="19"/>
        <v>3000</v>
      </c>
      <c r="DO21" s="23">
        <f t="shared" si="19"/>
        <v>0</v>
      </c>
      <c r="DP21" s="23">
        <f t="shared" si="20"/>
        <v>3000</v>
      </c>
    </row>
    <row r="22" spans="2:120" ht="13.5" thickBot="1">
      <c r="B22" s="40" t="s">
        <v>11</v>
      </c>
      <c r="C22" s="41">
        <f t="shared" ref="C22:D22" si="26">P13</f>
        <v>4300</v>
      </c>
      <c r="D22" s="42">
        <f t="shared" si="26"/>
        <v>0</v>
      </c>
      <c r="E22" s="42">
        <f t="shared" si="22"/>
        <v>4300</v>
      </c>
      <c r="F22" s="42"/>
      <c r="G22" s="4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CC22" s="24" t="s">
        <v>91</v>
      </c>
      <c r="CD22" s="19">
        <v>0</v>
      </c>
      <c r="CE22" s="20">
        <v>0</v>
      </c>
      <c r="CF22" s="21">
        <v>5000</v>
      </c>
      <c r="CG22" s="20">
        <v>0</v>
      </c>
      <c r="CH22" s="21">
        <v>0</v>
      </c>
      <c r="CI22" s="22">
        <v>0</v>
      </c>
      <c r="CJ22" s="19">
        <f t="shared" si="11"/>
        <v>5000</v>
      </c>
      <c r="CK22" s="23">
        <f t="shared" si="11"/>
        <v>0</v>
      </c>
      <c r="CL22" s="22">
        <f t="shared" si="12"/>
        <v>5000</v>
      </c>
      <c r="CM22" s="19">
        <v>0</v>
      </c>
      <c r="CN22" s="20">
        <v>0</v>
      </c>
      <c r="CO22" s="21">
        <v>1500</v>
      </c>
      <c r="CP22" s="20">
        <v>0</v>
      </c>
      <c r="CQ22" s="21">
        <v>0</v>
      </c>
      <c r="CR22" s="22">
        <v>0</v>
      </c>
      <c r="CS22" s="19">
        <f t="shared" si="13"/>
        <v>1500</v>
      </c>
      <c r="CT22" s="23">
        <f t="shared" si="13"/>
        <v>0</v>
      </c>
      <c r="CU22" s="22">
        <f t="shared" si="14"/>
        <v>1500</v>
      </c>
      <c r="CV22" s="19">
        <v>0</v>
      </c>
      <c r="CW22" s="20">
        <v>0</v>
      </c>
      <c r="CX22" s="21">
        <v>2000</v>
      </c>
      <c r="CY22" s="20">
        <v>0</v>
      </c>
      <c r="CZ22" s="21">
        <v>0</v>
      </c>
      <c r="DA22" s="22">
        <v>0</v>
      </c>
      <c r="DB22" s="19">
        <f t="shared" si="15"/>
        <v>2000</v>
      </c>
      <c r="DC22" s="23">
        <f t="shared" si="15"/>
        <v>0</v>
      </c>
      <c r="DD22" s="22">
        <f t="shared" si="16"/>
        <v>2000</v>
      </c>
      <c r="DE22" s="19"/>
      <c r="DF22" s="20"/>
      <c r="DG22" s="21"/>
      <c r="DH22" s="20"/>
      <c r="DI22" s="21"/>
      <c r="DJ22" s="22"/>
      <c r="DK22" s="19">
        <f t="shared" si="17"/>
        <v>0</v>
      </c>
      <c r="DL22" s="23">
        <f t="shared" si="17"/>
        <v>0</v>
      </c>
      <c r="DM22" s="22">
        <f t="shared" si="18"/>
        <v>0</v>
      </c>
      <c r="DN22" s="19">
        <f t="shared" si="19"/>
        <v>8500</v>
      </c>
      <c r="DO22" s="23">
        <f t="shared" si="19"/>
        <v>0</v>
      </c>
      <c r="DP22" s="23">
        <f t="shared" si="20"/>
        <v>8500</v>
      </c>
    </row>
    <row r="23" spans="2:120" ht="13.5" thickBot="1">
      <c r="B23" s="40" t="s">
        <v>13</v>
      </c>
      <c r="C23" s="41">
        <f t="shared" ref="C23:D23" si="27">U13</f>
        <v>4300</v>
      </c>
      <c r="D23" s="42">
        <f t="shared" si="27"/>
        <v>0</v>
      </c>
      <c r="E23" s="42">
        <f t="shared" si="22"/>
        <v>4300</v>
      </c>
      <c r="F23" s="42"/>
      <c r="G23" s="4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CC23" s="25" t="s">
        <v>29</v>
      </c>
      <c r="CD23" s="26">
        <f t="shared" ref="CD23:DP23" si="28">SUM(CD16:CD22)</f>
        <v>0</v>
      </c>
      <c r="CE23" s="27">
        <f t="shared" si="28"/>
        <v>0</v>
      </c>
      <c r="CF23" s="28">
        <f t="shared" si="28"/>
        <v>18476</v>
      </c>
      <c r="CG23" s="27">
        <f t="shared" si="28"/>
        <v>0</v>
      </c>
      <c r="CH23" s="28">
        <f t="shared" si="28"/>
        <v>4050</v>
      </c>
      <c r="CI23" s="29">
        <f t="shared" si="28"/>
        <v>0</v>
      </c>
      <c r="CJ23" s="30">
        <f t="shared" si="28"/>
        <v>22526</v>
      </c>
      <c r="CK23" s="31">
        <f t="shared" si="28"/>
        <v>0</v>
      </c>
      <c r="CL23" s="32">
        <f t="shared" si="28"/>
        <v>22526</v>
      </c>
      <c r="CM23" s="26">
        <f t="shared" si="28"/>
        <v>4050</v>
      </c>
      <c r="CN23" s="27">
        <f t="shared" si="28"/>
        <v>0</v>
      </c>
      <c r="CO23" s="28">
        <f t="shared" si="28"/>
        <v>14976</v>
      </c>
      <c r="CP23" s="27">
        <f>SUM(CP16:CP22)</f>
        <v>0</v>
      </c>
      <c r="CQ23" s="28">
        <f t="shared" si="28"/>
        <v>4300</v>
      </c>
      <c r="CR23" s="29">
        <f t="shared" si="28"/>
        <v>0</v>
      </c>
      <c r="CS23" s="30">
        <f t="shared" si="28"/>
        <v>23326</v>
      </c>
      <c r="CT23" s="31">
        <f t="shared" si="28"/>
        <v>0</v>
      </c>
      <c r="CU23" s="32">
        <f t="shared" si="28"/>
        <v>23326</v>
      </c>
      <c r="CV23" s="26">
        <f t="shared" si="28"/>
        <v>4300</v>
      </c>
      <c r="CW23" s="27">
        <f t="shared" si="28"/>
        <v>0</v>
      </c>
      <c r="CX23" s="28">
        <f t="shared" si="28"/>
        <v>15726</v>
      </c>
      <c r="CY23" s="27">
        <f t="shared" si="28"/>
        <v>0</v>
      </c>
      <c r="CZ23" s="28">
        <f t="shared" si="28"/>
        <v>4300</v>
      </c>
      <c r="DA23" s="29">
        <f t="shared" si="28"/>
        <v>0</v>
      </c>
      <c r="DB23" s="30">
        <f t="shared" si="28"/>
        <v>24326</v>
      </c>
      <c r="DC23" s="31">
        <f t="shared" si="28"/>
        <v>0</v>
      </c>
      <c r="DD23" s="32">
        <f t="shared" si="28"/>
        <v>24326</v>
      </c>
      <c r="DE23" s="26">
        <f t="shared" si="28"/>
        <v>0</v>
      </c>
      <c r="DF23" s="27">
        <f t="shared" si="28"/>
        <v>0</v>
      </c>
      <c r="DG23" s="28">
        <f t="shared" si="28"/>
        <v>0</v>
      </c>
      <c r="DH23" s="27">
        <f t="shared" si="28"/>
        <v>0</v>
      </c>
      <c r="DI23" s="28">
        <f t="shared" si="28"/>
        <v>0</v>
      </c>
      <c r="DJ23" s="29">
        <f t="shared" si="28"/>
        <v>0</v>
      </c>
      <c r="DK23" s="30">
        <f t="shared" si="28"/>
        <v>0</v>
      </c>
      <c r="DL23" s="31">
        <f t="shared" si="28"/>
        <v>0</v>
      </c>
      <c r="DM23" s="32">
        <f t="shared" si="28"/>
        <v>0</v>
      </c>
      <c r="DN23" s="30">
        <f t="shared" si="28"/>
        <v>70178</v>
      </c>
      <c r="DO23" s="31">
        <f t="shared" si="28"/>
        <v>0</v>
      </c>
      <c r="DP23" s="33">
        <f t="shared" si="28"/>
        <v>70178</v>
      </c>
    </row>
    <row r="24" spans="2:120">
      <c r="B24" s="40" t="s">
        <v>14</v>
      </c>
      <c r="C24" s="41">
        <f t="shared" ref="C24:D24" si="29">W13</f>
        <v>15726</v>
      </c>
      <c r="D24" s="42">
        <f t="shared" si="29"/>
        <v>0</v>
      </c>
      <c r="E24" s="42">
        <f t="shared" si="22"/>
        <v>15726</v>
      </c>
      <c r="F24" s="42"/>
      <c r="G24" s="4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CC24" s="34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3.5" thickBot="1">
      <c r="B25" s="40" t="s">
        <v>15</v>
      </c>
      <c r="C25" s="41">
        <f t="shared" ref="C25:D25" si="30">Y13</f>
        <v>4300</v>
      </c>
      <c r="D25" s="42">
        <f t="shared" si="30"/>
        <v>0</v>
      </c>
      <c r="E25" s="42">
        <f t="shared" si="22"/>
        <v>4300</v>
      </c>
      <c r="F25" s="42"/>
      <c r="G25" s="4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CC25" s="34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26.5" thickBot="1">
      <c r="B26" s="40"/>
      <c r="C26" s="41">
        <f t="shared" ref="C26:D26" si="31">AD13</f>
        <v>0</v>
      </c>
      <c r="D26" s="42">
        <f t="shared" si="31"/>
        <v>0</v>
      </c>
      <c r="E26" s="42">
        <f t="shared" si="22"/>
        <v>0</v>
      </c>
      <c r="F26" s="42"/>
      <c r="G26" s="4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CC26" s="35" t="s">
        <v>81</v>
      </c>
      <c r="CD26" s="36" t="s">
        <v>19</v>
      </c>
      <c r="CE26" s="37" t="s">
        <v>20</v>
      </c>
      <c r="CF26" s="38" t="s">
        <v>21</v>
      </c>
      <c r="CG26" s="39"/>
      <c r="CH26" s="39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2:120">
      <c r="B27" s="40"/>
      <c r="C27" s="41">
        <f t="shared" ref="C27:D27" si="32">AF13</f>
        <v>0</v>
      </c>
      <c r="D27" s="42">
        <f t="shared" si="32"/>
        <v>0</v>
      </c>
      <c r="E27" s="42">
        <f t="shared" si="22"/>
        <v>0</v>
      </c>
      <c r="F27" s="42"/>
      <c r="G27" s="4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CC27" s="40" t="s">
        <v>5</v>
      </c>
      <c r="CD27" s="41">
        <f t="shared" ref="CD27:CE27" si="33">CD23</f>
        <v>0</v>
      </c>
      <c r="CE27" s="42">
        <f t="shared" si="33"/>
        <v>0</v>
      </c>
      <c r="CF27" s="42">
        <f t="shared" ref="CF27:CF32" si="34">CD27-CE27</f>
        <v>0</v>
      </c>
      <c r="CG27" s="42"/>
      <c r="CH27" s="42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2:120" ht="13.5" thickBot="1">
      <c r="B28" s="43"/>
      <c r="C28" s="44">
        <f>AI13</f>
        <v>0</v>
      </c>
      <c r="D28" s="45">
        <f>AI13</f>
        <v>0</v>
      </c>
      <c r="E28" s="45">
        <f t="shared" si="22"/>
        <v>0</v>
      </c>
      <c r="F28" s="42"/>
      <c r="G28" s="4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CC28" s="40" t="s">
        <v>6</v>
      </c>
      <c r="CD28" s="41">
        <f t="shared" ref="CD28:CE28" si="35">CF23</f>
        <v>18476</v>
      </c>
      <c r="CE28" s="42">
        <f t="shared" si="35"/>
        <v>0</v>
      </c>
      <c r="CF28" s="42">
        <f t="shared" si="34"/>
        <v>18476</v>
      </c>
      <c r="CG28" s="42"/>
      <c r="CH28" s="42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3.5" thickBot="1">
      <c r="B29" s="46" t="s">
        <v>29</v>
      </c>
      <c r="C29" s="47">
        <f t="shared" ref="C29:E29" si="36">SUM(C17:C28)</f>
        <v>74228</v>
      </c>
      <c r="D29" s="48">
        <f t="shared" si="36"/>
        <v>15000</v>
      </c>
      <c r="E29" s="48">
        <f t="shared" si="36"/>
        <v>59228</v>
      </c>
      <c r="F29" s="42"/>
      <c r="G29" s="4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CC29" s="40" t="s">
        <v>7</v>
      </c>
      <c r="CD29" s="41">
        <f t="shared" ref="CD29:CE29" si="37">CH23</f>
        <v>4050</v>
      </c>
      <c r="CE29" s="42">
        <f t="shared" si="37"/>
        <v>0</v>
      </c>
      <c r="CF29" s="42">
        <f t="shared" si="34"/>
        <v>4050</v>
      </c>
      <c r="CG29" s="42"/>
      <c r="CH29" s="42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>
      <c r="B30" s="3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CC30" s="40" t="s">
        <v>9</v>
      </c>
      <c r="CD30" s="41">
        <f t="shared" ref="CD30:CE30" si="38">CM23</f>
        <v>4050</v>
      </c>
      <c r="CE30" s="42">
        <f t="shared" si="38"/>
        <v>0</v>
      </c>
      <c r="CF30" s="42">
        <f t="shared" si="34"/>
        <v>4050</v>
      </c>
      <c r="CG30" s="42"/>
      <c r="CH30" s="42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>
      <c r="B31" s="3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CC31" s="40" t="s">
        <v>10</v>
      </c>
      <c r="CD31" s="41">
        <f>CO23+CD30</f>
        <v>19026</v>
      </c>
      <c r="CE31" s="42">
        <f>CP23</f>
        <v>0</v>
      </c>
      <c r="CF31" s="42">
        <f t="shared" si="34"/>
        <v>19026</v>
      </c>
      <c r="CG31" s="42"/>
      <c r="CH31" s="42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>
      <c r="B32" s="3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CC32" s="40" t="s">
        <v>11</v>
      </c>
      <c r="CD32" s="41">
        <f t="shared" ref="CD32:CE32" si="39">CQ23</f>
        <v>4300</v>
      </c>
      <c r="CE32" s="42">
        <f t="shared" si="39"/>
        <v>0</v>
      </c>
      <c r="CF32" s="42">
        <f t="shared" si="34"/>
        <v>4300</v>
      </c>
      <c r="CG32" s="42"/>
      <c r="CH32" s="42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1:163" ht="30" customHeight="1">
      <c r="A33" s="308" t="s">
        <v>4</v>
      </c>
      <c r="B33" s="308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0"/>
      <c r="CC33" s="34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51"/>
      <c r="DR33" s="335" t="s">
        <v>23</v>
      </c>
      <c r="DS33" s="337"/>
      <c r="DT33" s="62">
        <v>0</v>
      </c>
      <c r="DU33" s="63">
        <v>0</v>
      </c>
      <c r="DV33" s="62">
        <v>200</v>
      </c>
      <c r="DW33" s="63">
        <v>0</v>
      </c>
      <c r="DX33" s="62">
        <v>200</v>
      </c>
      <c r="DY33" s="63">
        <v>0</v>
      </c>
      <c r="DZ33" s="62">
        <f>SUM(DT34+DV34+DX34)</f>
        <v>400</v>
      </c>
      <c r="EA33" s="64">
        <f t="shared" ref="EA33:EA34" si="40">SUM(DU33+DW33+DY33)</f>
        <v>0</v>
      </c>
      <c r="EB33" s="65">
        <f t="shared" ref="EB33:EB35" si="41">DZ33-EA33</f>
        <v>400</v>
      </c>
      <c r="EC33" s="62">
        <v>200</v>
      </c>
      <c r="ED33" s="63">
        <v>0</v>
      </c>
      <c r="EE33" s="62">
        <v>200</v>
      </c>
      <c r="EF33" s="63">
        <v>0</v>
      </c>
      <c r="EG33" s="62">
        <v>200</v>
      </c>
      <c r="EH33" s="63">
        <v>0</v>
      </c>
      <c r="EI33" s="62">
        <f t="shared" ref="EI33:EJ35" si="42">SUM(EC33+EE33+EG33)</f>
        <v>600</v>
      </c>
      <c r="EJ33" s="64">
        <f t="shared" si="42"/>
        <v>0</v>
      </c>
      <c r="EK33" s="65">
        <f t="shared" ref="EK33:EK35" si="43">EI33-EJ33</f>
        <v>600</v>
      </c>
      <c r="EL33" s="62">
        <v>200</v>
      </c>
      <c r="EM33" s="63">
        <v>0</v>
      </c>
      <c r="EN33" s="62">
        <v>200</v>
      </c>
      <c r="EO33" s="63">
        <v>0</v>
      </c>
      <c r="EP33" s="62">
        <v>200</v>
      </c>
      <c r="EQ33" s="63">
        <v>0</v>
      </c>
      <c r="ER33" s="62">
        <f t="shared" ref="ER33:ES35" si="44">SUM(EL33+EN33+EP33)</f>
        <v>600</v>
      </c>
      <c r="ES33" s="64">
        <f t="shared" si="44"/>
        <v>0</v>
      </c>
      <c r="ET33" s="65">
        <f t="shared" ref="ET33:ET35" si="45">ER33-ES33</f>
        <v>600</v>
      </c>
      <c r="EU33" s="62"/>
      <c r="EV33" s="63">
        <v>0</v>
      </c>
      <c r="EW33" s="62"/>
      <c r="EX33" s="63">
        <v>0</v>
      </c>
      <c r="EY33" s="62"/>
      <c r="EZ33" s="63">
        <v>0</v>
      </c>
      <c r="FA33" s="62">
        <f t="shared" ref="FA33:FB35" si="46">SUM(EU33+EW33+EY33)</f>
        <v>0</v>
      </c>
      <c r="FB33" s="64">
        <f t="shared" si="46"/>
        <v>0</v>
      </c>
      <c r="FC33" s="65">
        <f t="shared" ref="FC33:FC35" si="47">FA33-FB33</f>
        <v>0</v>
      </c>
      <c r="FD33" s="62">
        <f t="shared" ref="FD33:FE35" si="48">SUM(DZ33+EI33+ER33+FA33)</f>
        <v>1600</v>
      </c>
      <c r="FE33" s="64">
        <f t="shared" si="48"/>
        <v>0</v>
      </c>
      <c r="FF33" s="66">
        <f t="shared" ref="FF33:FF35" si="49">FD33-FE33</f>
        <v>1600</v>
      </c>
      <c r="FG33" s="60"/>
    </row>
    <row r="34" spans="1:163">
      <c r="B34" s="67"/>
      <c r="C34" s="67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60"/>
      <c r="CC34" s="34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51"/>
      <c r="DR34" s="335" t="s">
        <v>24</v>
      </c>
      <c r="DS34" s="337"/>
      <c r="DT34" s="62">
        <v>0</v>
      </c>
      <c r="DU34" s="63">
        <v>0</v>
      </c>
      <c r="DV34" s="62">
        <v>200</v>
      </c>
      <c r="DW34" s="63">
        <v>0</v>
      </c>
      <c r="DX34" s="62">
        <v>200</v>
      </c>
      <c r="DY34" s="63">
        <v>0</v>
      </c>
      <c r="DZ34" s="62">
        <f>SUM(DT35+DV35+DX35)</f>
        <v>400</v>
      </c>
      <c r="EA34" s="64">
        <f t="shared" si="40"/>
        <v>0</v>
      </c>
      <c r="EB34" s="65">
        <f t="shared" si="41"/>
        <v>400</v>
      </c>
      <c r="EC34" s="62">
        <v>200</v>
      </c>
      <c r="ED34" s="63">
        <v>0</v>
      </c>
      <c r="EE34" s="62">
        <v>200</v>
      </c>
      <c r="EF34" s="63">
        <v>0</v>
      </c>
      <c r="EG34" s="62">
        <v>200</v>
      </c>
      <c r="EH34" s="63">
        <v>0</v>
      </c>
      <c r="EI34" s="62">
        <f t="shared" si="42"/>
        <v>600</v>
      </c>
      <c r="EJ34" s="64">
        <f t="shared" si="42"/>
        <v>0</v>
      </c>
      <c r="EK34" s="65">
        <f t="shared" si="43"/>
        <v>600</v>
      </c>
      <c r="EL34" s="62">
        <v>200</v>
      </c>
      <c r="EM34" s="63">
        <v>0</v>
      </c>
      <c r="EN34" s="62">
        <v>200</v>
      </c>
      <c r="EO34" s="63">
        <v>0</v>
      </c>
      <c r="EP34" s="62">
        <v>200</v>
      </c>
      <c r="EQ34" s="63">
        <v>0</v>
      </c>
      <c r="ER34" s="62">
        <f t="shared" si="44"/>
        <v>600</v>
      </c>
      <c r="ES34" s="64">
        <f t="shared" si="44"/>
        <v>0</v>
      </c>
      <c r="ET34" s="65">
        <f t="shared" si="45"/>
        <v>600</v>
      </c>
      <c r="EU34" s="62"/>
      <c r="EV34" s="63">
        <v>0</v>
      </c>
      <c r="EW34" s="62"/>
      <c r="EX34" s="63">
        <v>0</v>
      </c>
      <c r="EY34" s="62"/>
      <c r="EZ34" s="63">
        <v>0</v>
      </c>
      <c r="FA34" s="62">
        <f t="shared" si="46"/>
        <v>0</v>
      </c>
      <c r="FB34" s="64">
        <f t="shared" si="46"/>
        <v>0</v>
      </c>
      <c r="FC34" s="65">
        <f t="shared" si="47"/>
        <v>0</v>
      </c>
      <c r="FD34" s="62">
        <f t="shared" si="48"/>
        <v>1600</v>
      </c>
      <c r="FE34" s="64">
        <f t="shared" si="48"/>
        <v>0</v>
      </c>
      <c r="FF34" s="66">
        <f t="shared" si="49"/>
        <v>1600</v>
      </c>
      <c r="FG34" s="60"/>
    </row>
    <row r="35" spans="1:163" ht="13.5" thickBot="1">
      <c r="B35" s="68"/>
      <c r="C35" s="68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60"/>
      <c r="CC35" s="34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51"/>
      <c r="DR35" s="335" t="s">
        <v>25</v>
      </c>
      <c r="DS35" s="337"/>
      <c r="DT35" s="62">
        <v>0</v>
      </c>
      <c r="DU35" s="63">
        <v>0</v>
      </c>
      <c r="DV35" s="62">
        <v>200</v>
      </c>
      <c r="DW35" s="63">
        <v>0</v>
      </c>
      <c r="DX35" s="62">
        <v>200</v>
      </c>
      <c r="DY35" s="63">
        <v>0</v>
      </c>
      <c r="DZ35" s="62">
        <f>DT35+DV35+DX35</f>
        <v>400</v>
      </c>
      <c r="EA35" s="64">
        <f>SUM(DU35+DW35+DY35)</f>
        <v>0</v>
      </c>
      <c r="EB35" s="65">
        <f t="shared" si="41"/>
        <v>400</v>
      </c>
      <c r="EC35" s="62">
        <v>200</v>
      </c>
      <c r="ED35" s="63">
        <v>0</v>
      </c>
      <c r="EE35" s="62">
        <v>200</v>
      </c>
      <c r="EF35" s="63">
        <v>0</v>
      </c>
      <c r="EG35" s="62">
        <v>200</v>
      </c>
      <c r="EH35" s="63">
        <v>0</v>
      </c>
      <c r="EI35" s="62">
        <f t="shared" si="42"/>
        <v>600</v>
      </c>
      <c r="EJ35" s="64">
        <f t="shared" si="42"/>
        <v>0</v>
      </c>
      <c r="EK35" s="65">
        <f t="shared" si="43"/>
        <v>600</v>
      </c>
      <c r="EL35" s="62">
        <v>200</v>
      </c>
      <c r="EM35" s="63">
        <v>0</v>
      </c>
      <c r="EN35" s="62">
        <v>200</v>
      </c>
      <c r="EO35" s="63">
        <v>0</v>
      </c>
      <c r="EP35" s="62">
        <v>200</v>
      </c>
      <c r="EQ35" s="63">
        <v>0</v>
      </c>
      <c r="ER35" s="62">
        <f t="shared" si="44"/>
        <v>600</v>
      </c>
      <c r="ES35" s="64">
        <f t="shared" si="44"/>
        <v>0</v>
      </c>
      <c r="ET35" s="65">
        <f t="shared" si="45"/>
        <v>600</v>
      </c>
      <c r="EU35" s="62"/>
      <c r="EV35" s="63">
        <v>0</v>
      </c>
      <c r="EW35" s="62"/>
      <c r="EX35" s="63">
        <v>0</v>
      </c>
      <c r="EY35" s="62"/>
      <c r="EZ35" s="63">
        <v>0</v>
      </c>
      <c r="FA35" s="62">
        <f t="shared" si="46"/>
        <v>0</v>
      </c>
      <c r="FB35" s="64">
        <f t="shared" si="46"/>
        <v>0</v>
      </c>
      <c r="FC35" s="65">
        <f t="shared" si="47"/>
        <v>0</v>
      </c>
      <c r="FD35" s="62">
        <f t="shared" si="48"/>
        <v>1600</v>
      </c>
      <c r="FE35" s="64">
        <f t="shared" si="48"/>
        <v>0</v>
      </c>
      <c r="FF35" s="66">
        <f t="shared" si="49"/>
        <v>1600</v>
      </c>
      <c r="FG35" s="60"/>
    </row>
    <row r="36" spans="1:163">
      <c r="B36" s="69"/>
      <c r="C36" s="314" t="s">
        <v>5</v>
      </c>
      <c r="D36" s="315"/>
      <c r="E36" s="314" t="s">
        <v>6</v>
      </c>
      <c r="F36" s="315"/>
      <c r="G36" s="314" t="s">
        <v>7</v>
      </c>
      <c r="H36" s="315"/>
      <c r="I36" s="311" t="s">
        <v>8</v>
      </c>
      <c r="J36" s="312"/>
      <c r="K36" s="313"/>
      <c r="L36" s="314" t="s">
        <v>9</v>
      </c>
      <c r="M36" s="315"/>
      <c r="N36" s="314" t="s">
        <v>10</v>
      </c>
      <c r="O36" s="315"/>
      <c r="P36" s="314" t="s">
        <v>11</v>
      </c>
      <c r="Q36" s="315"/>
      <c r="R36" s="311" t="s">
        <v>12</v>
      </c>
      <c r="S36" s="312"/>
      <c r="T36" s="313"/>
      <c r="U36" s="314" t="s">
        <v>13</v>
      </c>
      <c r="V36" s="315"/>
      <c r="W36" s="314" t="s">
        <v>14</v>
      </c>
      <c r="X36" s="315"/>
      <c r="Y36" s="314" t="s">
        <v>15</v>
      </c>
      <c r="Z36" s="315"/>
      <c r="AA36" s="311" t="s">
        <v>16</v>
      </c>
      <c r="AB36" s="312"/>
      <c r="AC36" s="313"/>
      <c r="AD36" s="314" t="s">
        <v>17</v>
      </c>
      <c r="AE36" s="315"/>
      <c r="AF36" s="314" t="s">
        <v>17</v>
      </c>
      <c r="AG36" s="315"/>
      <c r="AH36" s="314" t="s">
        <v>17</v>
      </c>
      <c r="AI36" s="315"/>
      <c r="AJ36" s="311" t="s">
        <v>16</v>
      </c>
      <c r="AK36" s="312"/>
      <c r="AL36" s="313"/>
      <c r="AM36" s="311" t="s">
        <v>18</v>
      </c>
      <c r="AN36" s="312"/>
      <c r="AO36" s="312"/>
      <c r="AP36" s="70"/>
      <c r="CB36" s="34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51"/>
      <c r="DQ36" s="339" t="s">
        <v>26</v>
      </c>
      <c r="DR36" s="340"/>
      <c r="DS36" s="71"/>
      <c r="DT36" s="72"/>
      <c r="DU36" s="71"/>
      <c r="DV36" s="72"/>
      <c r="DW36" s="71"/>
      <c r="DX36" s="72"/>
      <c r="DY36" s="71"/>
      <c r="DZ36" s="73"/>
      <c r="EA36" s="74"/>
      <c r="EB36" s="71"/>
      <c r="EC36" s="72"/>
      <c r="ED36" s="71"/>
      <c r="EE36" s="72"/>
      <c r="EF36" s="71"/>
      <c r="EG36" s="72"/>
      <c r="EH36" s="71"/>
      <c r="EI36" s="73"/>
      <c r="EJ36" s="74"/>
      <c r="EK36" s="71"/>
      <c r="EL36" s="72"/>
      <c r="EM36" s="71"/>
      <c r="EN36" s="72"/>
      <c r="EO36" s="71"/>
      <c r="EP36" s="72"/>
      <c r="EQ36" s="71"/>
      <c r="ER36" s="73"/>
      <c r="ES36" s="74"/>
      <c r="ET36" s="71"/>
      <c r="EU36" s="72"/>
      <c r="EV36" s="71"/>
      <c r="EW36" s="72"/>
      <c r="EX36" s="71"/>
      <c r="EY36" s="72"/>
      <c r="EZ36" s="71"/>
      <c r="FA36" s="73"/>
      <c r="FB36" s="74"/>
      <c r="FC36" s="71"/>
      <c r="FD36" s="73"/>
      <c r="FE36" s="75"/>
      <c r="FF36" s="60"/>
    </row>
    <row r="37" spans="1:163" ht="26">
      <c r="B37" s="9"/>
      <c r="C37" s="10" t="s">
        <v>19</v>
      </c>
      <c r="D37" s="13" t="s">
        <v>20</v>
      </c>
      <c r="E37" s="10" t="s">
        <v>19</v>
      </c>
      <c r="F37" s="13" t="s">
        <v>20</v>
      </c>
      <c r="G37" s="10" t="s">
        <v>19</v>
      </c>
      <c r="H37" s="13" t="s">
        <v>20</v>
      </c>
      <c r="I37" s="14" t="s">
        <v>19</v>
      </c>
      <c r="J37" s="15" t="s">
        <v>20</v>
      </c>
      <c r="K37" s="16" t="s">
        <v>21</v>
      </c>
      <c r="L37" s="10" t="s">
        <v>19</v>
      </c>
      <c r="M37" s="13" t="s">
        <v>20</v>
      </c>
      <c r="N37" s="10" t="s">
        <v>19</v>
      </c>
      <c r="O37" s="13" t="s">
        <v>20</v>
      </c>
      <c r="P37" s="10" t="s">
        <v>19</v>
      </c>
      <c r="Q37" s="13" t="s">
        <v>20</v>
      </c>
      <c r="R37" s="14" t="s">
        <v>19</v>
      </c>
      <c r="S37" s="15" t="s">
        <v>20</v>
      </c>
      <c r="T37" s="16" t="s">
        <v>21</v>
      </c>
      <c r="U37" s="10" t="s">
        <v>19</v>
      </c>
      <c r="V37" s="13" t="s">
        <v>20</v>
      </c>
      <c r="W37" s="10" t="s">
        <v>19</v>
      </c>
      <c r="X37" s="13" t="s">
        <v>20</v>
      </c>
      <c r="Y37" s="10" t="s">
        <v>19</v>
      </c>
      <c r="Z37" s="13" t="s">
        <v>20</v>
      </c>
      <c r="AA37" s="14" t="s">
        <v>19</v>
      </c>
      <c r="AB37" s="15" t="s">
        <v>20</v>
      </c>
      <c r="AC37" s="16" t="s">
        <v>21</v>
      </c>
      <c r="AD37" s="10" t="s">
        <v>19</v>
      </c>
      <c r="AE37" s="13" t="s">
        <v>20</v>
      </c>
      <c r="AF37" s="10" t="s">
        <v>19</v>
      </c>
      <c r="AG37" s="13" t="s">
        <v>20</v>
      </c>
      <c r="AH37" s="10" t="s">
        <v>19</v>
      </c>
      <c r="AI37" s="13" t="s">
        <v>20</v>
      </c>
      <c r="AJ37" s="14" t="s">
        <v>19</v>
      </c>
      <c r="AK37" s="15" t="s">
        <v>20</v>
      </c>
      <c r="AL37" s="16" t="s">
        <v>21</v>
      </c>
      <c r="AM37" s="14" t="s">
        <v>19</v>
      </c>
      <c r="AN37" s="15" t="s">
        <v>20</v>
      </c>
      <c r="AO37" s="17" t="s">
        <v>21</v>
      </c>
      <c r="AP37" s="60"/>
      <c r="CB37" s="34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51"/>
      <c r="DQ37" s="335" t="s">
        <v>23</v>
      </c>
      <c r="DR37" s="337"/>
      <c r="DS37" s="62">
        <v>0</v>
      </c>
      <c r="DT37" s="63">
        <v>0</v>
      </c>
      <c r="DU37" s="62">
        <v>150</v>
      </c>
      <c r="DV37" s="63">
        <v>0</v>
      </c>
      <c r="DW37" s="62">
        <v>150</v>
      </c>
      <c r="DX37" s="63">
        <v>0</v>
      </c>
      <c r="DY37" s="62">
        <f>SUM(DS37+DU37+DW37)</f>
        <v>300</v>
      </c>
      <c r="DZ37" s="64">
        <f t="shared" ref="DZ37:DZ38" si="50">SUM(DT37+DV37+DX37)</f>
        <v>0</v>
      </c>
      <c r="EA37" s="65">
        <f t="shared" ref="EA37:EA38" si="51">DY37-DZ37</f>
        <v>300</v>
      </c>
      <c r="EB37" s="62">
        <v>150</v>
      </c>
      <c r="EC37" s="63">
        <v>0</v>
      </c>
      <c r="ED37" s="62">
        <v>150</v>
      </c>
      <c r="EE37" s="63">
        <v>0</v>
      </c>
      <c r="EF37" s="62">
        <v>150</v>
      </c>
      <c r="EG37" s="63">
        <v>0</v>
      </c>
      <c r="EH37" s="62">
        <f t="shared" ref="EH37:EI38" si="52">SUM(EB37+ED37+EF37)</f>
        <v>450</v>
      </c>
      <c r="EI37" s="64">
        <f t="shared" si="52"/>
        <v>0</v>
      </c>
      <c r="EJ37" s="65">
        <f t="shared" ref="EJ37:EJ38" si="53">EH37-EI37</f>
        <v>450</v>
      </c>
      <c r="EK37" s="62">
        <v>150</v>
      </c>
      <c r="EL37" s="63">
        <v>0</v>
      </c>
      <c r="EM37" s="62">
        <v>150</v>
      </c>
      <c r="EN37" s="63">
        <v>0</v>
      </c>
      <c r="EO37" s="62">
        <v>150</v>
      </c>
      <c r="EP37" s="63">
        <v>0</v>
      </c>
      <c r="EQ37" s="62">
        <f t="shared" ref="EQ37:ER38" si="54">SUM(EK37+EM37+EO37)</f>
        <v>450</v>
      </c>
      <c r="ER37" s="64">
        <f t="shared" si="54"/>
        <v>0</v>
      </c>
      <c r="ES37" s="65">
        <f t="shared" ref="ES37:ES38" si="55">EQ37-ER37</f>
        <v>450</v>
      </c>
      <c r="ET37" s="62"/>
      <c r="EU37" s="63">
        <v>0</v>
      </c>
      <c r="EV37" s="62"/>
      <c r="EW37" s="63">
        <v>0</v>
      </c>
      <c r="EX37" s="62"/>
      <c r="EY37" s="63">
        <v>0</v>
      </c>
      <c r="EZ37" s="62">
        <f t="shared" ref="EZ37:FA38" si="56">SUM(ET37+EV37+EX37)</f>
        <v>0</v>
      </c>
      <c r="FA37" s="64">
        <f t="shared" si="56"/>
        <v>0</v>
      </c>
      <c r="FB37" s="65">
        <f t="shared" ref="FB37:FB38" si="57">EZ37-FA37</f>
        <v>0</v>
      </c>
      <c r="FC37" s="62">
        <f t="shared" ref="FC37:FD38" si="58">SUM(DY37+EH37+EQ37+EZ37)</f>
        <v>1200</v>
      </c>
      <c r="FD37" s="64">
        <f t="shared" si="58"/>
        <v>0</v>
      </c>
      <c r="FE37" s="66">
        <f t="shared" ref="FE37:FE38" si="59">FC37-FD37</f>
        <v>1200</v>
      </c>
      <c r="FF37" s="60"/>
    </row>
    <row r="38" spans="1:163">
      <c r="B38" s="226" t="s">
        <v>22</v>
      </c>
      <c r="C38" s="52"/>
      <c r="D38" s="53"/>
      <c r="E38" s="52"/>
      <c r="F38" s="53"/>
      <c r="G38" s="52"/>
      <c r="H38" s="53"/>
      <c r="I38" s="52"/>
      <c r="J38" s="54"/>
      <c r="K38" s="53"/>
      <c r="L38" s="52"/>
      <c r="M38" s="53"/>
      <c r="N38" s="52"/>
      <c r="O38" s="53"/>
      <c r="P38" s="52"/>
      <c r="Q38" s="53"/>
      <c r="R38" s="52"/>
      <c r="S38" s="54"/>
      <c r="T38" s="55"/>
      <c r="U38" s="52"/>
      <c r="V38" s="53"/>
      <c r="W38" s="52"/>
      <c r="X38" s="53"/>
      <c r="Y38" s="52"/>
      <c r="Z38" s="53"/>
      <c r="AA38" s="52"/>
      <c r="AB38" s="54"/>
      <c r="AC38" s="53"/>
      <c r="AD38" s="56"/>
      <c r="AE38" s="57"/>
      <c r="AF38" s="56"/>
      <c r="AG38" s="57"/>
      <c r="AH38" s="56"/>
      <c r="AI38" s="57"/>
      <c r="AJ38" s="56"/>
      <c r="AK38" s="58"/>
      <c r="AL38" s="55"/>
      <c r="AM38" s="52"/>
      <c r="AN38" s="59"/>
      <c r="AO38" s="59"/>
      <c r="AP38" s="60"/>
      <c r="CB38" s="34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51"/>
      <c r="DQ38" s="335" t="s">
        <v>25</v>
      </c>
      <c r="DR38" s="323"/>
      <c r="DS38" s="62">
        <v>0</v>
      </c>
      <c r="DT38" s="63">
        <v>0</v>
      </c>
      <c r="DU38" s="62">
        <v>150</v>
      </c>
      <c r="DV38" s="63">
        <v>0</v>
      </c>
      <c r="DW38" s="62">
        <v>150</v>
      </c>
      <c r="DX38" s="63">
        <v>0</v>
      </c>
      <c r="DY38" s="62">
        <f>SUM(DS38+DU38+DW38)</f>
        <v>300</v>
      </c>
      <c r="DZ38" s="64">
        <f t="shared" si="50"/>
        <v>0</v>
      </c>
      <c r="EA38" s="65">
        <f t="shared" si="51"/>
        <v>300</v>
      </c>
      <c r="EB38" s="62">
        <v>150</v>
      </c>
      <c r="EC38" s="63">
        <v>0</v>
      </c>
      <c r="ED38" s="62">
        <v>150</v>
      </c>
      <c r="EE38" s="63">
        <v>0</v>
      </c>
      <c r="EF38" s="62">
        <v>150</v>
      </c>
      <c r="EG38" s="63">
        <v>0</v>
      </c>
      <c r="EH38" s="62">
        <f t="shared" si="52"/>
        <v>450</v>
      </c>
      <c r="EI38" s="64">
        <f t="shared" si="52"/>
        <v>0</v>
      </c>
      <c r="EJ38" s="65">
        <f t="shared" si="53"/>
        <v>450</v>
      </c>
      <c r="EK38" s="62">
        <v>150</v>
      </c>
      <c r="EL38" s="63">
        <v>0</v>
      </c>
      <c r="EM38" s="62">
        <v>150</v>
      </c>
      <c r="EN38" s="63">
        <v>0</v>
      </c>
      <c r="EO38" s="62">
        <v>150</v>
      </c>
      <c r="EP38" s="63">
        <v>0</v>
      </c>
      <c r="EQ38" s="62">
        <f t="shared" si="54"/>
        <v>450</v>
      </c>
      <c r="ER38" s="64">
        <f t="shared" si="54"/>
        <v>0</v>
      </c>
      <c r="ES38" s="65">
        <f t="shared" si="55"/>
        <v>450</v>
      </c>
      <c r="ET38" s="62"/>
      <c r="EU38" s="63">
        <v>0</v>
      </c>
      <c r="EV38" s="62"/>
      <c r="EW38" s="63">
        <v>0</v>
      </c>
      <c r="EX38" s="62"/>
      <c r="EY38" s="63">
        <v>0</v>
      </c>
      <c r="EZ38" s="62">
        <f t="shared" si="56"/>
        <v>0</v>
      </c>
      <c r="FA38" s="64">
        <f t="shared" si="56"/>
        <v>0</v>
      </c>
      <c r="FB38" s="65">
        <f t="shared" si="57"/>
        <v>0</v>
      </c>
      <c r="FC38" s="62">
        <f t="shared" si="58"/>
        <v>1200</v>
      </c>
      <c r="FD38" s="64">
        <f t="shared" si="58"/>
        <v>0</v>
      </c>
      <c r="FE38" s="66">
        <f t="shared" si="59"/>
        <v>1200</v>
      </c>
      <c r="FF38" s="60"/>
    </row>
    <row r="39" spans="1:163">
      <c r="B39" s="67" t="s">
        <v>23</v>
      </c>
      <c r="C39" s="62">
        <v>0</v>
      </c>
      <c r="D39" s="63">
        <v>0</v>
      </c>
      <c r="E39" s="62">
        <v>200</v>
      </c>
      <c r="F39" s="63">
        <v>0</v>
      </c>
      <c r="G39" s="62">
        <v>200</v>
      </c>
      <c r="H39" s="63">
        <v>0</v>
      </c>
      <c r="I39" s="62">
        <f>SUM(C40+E40+G40)</f>
        <v>400</v>
      </c>
      <c r="J39" s="64">
        <f t="shared" ref="J39:J40" si="60">SUM(D39+F39+H39)</f>
        <v>0</v>
      </c>
      <c r="K39" s="65">
        <f t="shared" ref="K39:K41" si="61">I39-J39</f>
        <v>400</v>
      </c>
      <c r="L39" s="62">
        <v>200</v>
      </c>
      <c r="M39" s="63">
        <v>0</v>
      </c>
      <c r="N39" s="62">
        <v>200</v>
      </c>
      <c r="O39" s="63">
        <v>0</v>
      </c>
      <c r="P39" s="62">
        <v>200</v>
      </c>
      <c r="Q39" s="63">
        <v>0</v>
      </c>
      <c r="R39" s="62">
        <f t="shared" ref="R39:S41" si="62">SUM(L39+N39+P39)</f>
        <v>600</v>
      </c>
      <c r="S39" s="64">
        <f t="shared" si="62"/>
        <v>0</v>
      </c>
      <c r="T39" s="65">
        <f t="shared" ref="T39:T41" si="63">R39-S39</f>
        <v>600</v>
      </c>
      <c r="U39" s="62">
        <v>200</v>
      </c>
      <c r="V39" s="63">
        <v>0</v>
      </c>
      <c r="W39" s="62">
        <v>200</v>
      </c>
      <c r="X39" s="63">
        <v>0</v>
      </c>
      <c r="Y39" s="62">
        <v>200</v>
      </c>
      <c r="Z39" s="63">
        <v>0</v>
      </c>
      <c r="AA39" s="62">
        <f t="shared" ref="AA39:AB41" si="64">SUM(U39+W39+Y39)</f>
        <v>600</v>
      </c>
      <c r="AB39" s="64">
        <f t="shared" si="64"/>
        <v>0</v>
      </c>
      <c r="AC39" s="65">
        <f t="shared" ref="AC39:AC41" si="65">AA39-AB39</f>
        <v>600</v>
      </c>
      <c r="AD39" s="62"/>
      <c r="AE39" s="63">
        <v>0</v>
      </c>
      <c r="AF39" s="62"/>
      <c r="AG39" s="63">
        <v>0</v>
      </c>
      <c r="AH39" s="62"/>
      <c r="AI39" s="63">
        <v>0</v>
      </c>
      <c r="AJ39" s="62">
        <f t="shared" ref="AJ39:AK41" si="66">SUM(AD39+AF39+AH39)</f>
        <v>0</v>
      </c>
      <c r="AK39" s="64">
        <f t="shared" si="66"/>
        <v>0</v>
      </c>
      <c r="AL39" s="65">
        <f t="shared" ref="AL39:AL41" si="67">AJ39-AK39</f>
        <v>0</v>
      </c>
      <c r="AM39" s="62">
        <f t="shared" ref="AM39:AN41" si="68">SUM(I39+R39+AA39+AJ39)</f>
        <v>1600</v>
      </c>
      <c r="AN39" s="64">
        <f t="shared" si="68"/>
        <v>0</v>
      </c>
      <c r="AO39" s="66">
        <f t="shared" ref="AO39:AO41" si="69">AM39-AN39</f>
        <v>1600</v>
      </c>
      <c r="AP39" s="60"/>
      <c r="CB39" s="34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51"/>
      <c r="DQ39" s="336" t="s">
        <v>27</v>
      </c>
      <c r="DR39" s="325"/>
      <c r="DS39" s="76"/>
      <c r="DT39" s="77"/>
      <c r="DU39" s="76"/>
      <c r="DV39" s="77"/>
      <c r="DW39" s="76"/>
      <c r="DX39" s="77"/>
      <c r="DY39" s="76"/>
      <c r="DZ39" s="78"/>
      <c r="EA39" s="79"/>
      <c r="EB39" s="76"/>
      <c r="EC39" s="77"/>
      <c r="ED39" s="76"/>
      <c r="EE39" s="77"/>
      <c r="EF39" s="76"/>
      <c r="EG39" s="77"/>
      <c r="EH39" s="76"/>
      <c r="EI39" s="78"/>
      <c r="EJ39" s="79"/>
      <c r="EK39" s="76"/>
      <c r="EL39" s="77"/>
      <c r="EM39" s="76"/>
      <c r="EN39" s="77"/>
      <c r="EO39" s="76"/>
      <c r="EP39" s="77"/>
      <c r="EQ39" s="76"/>
      <c r="ER39" s="78"/>
      <c r="ES39" s="79"/>
      <c r="ET39" s="76"/>
      <c r="EU39" s="77"/>
      <c r="EV39" s="76"/>
      <c r="EW39" s="77"/>
      <c r="EX39" s="76"/>
      <c r="EY39" s="77"/>
      <c r="EZ39" s="76"/>
      <c r="FA39" s="78"/>
      <c r="FB39" s="79"/>
      <c r="FC39" s="76"/>
      <c r="FD39" s="78"/>
      <c r="FE39" s="80"/>
      <c r="FF39" s="60"/>
    </row>
    <row r="40" spans="1:163">
      <c r="B40" s="67" t="s">
        <v>24</v>
      </c>
      <c r="C40" s="62">
        <v>0</v>
      </c>
      <c r="D40" s="63">
        <v>0</v>
      </c>
      <c r="E40" s="62">
        <v>200</v>
      </c>
      <c r="F40" s="63">
        <v>0</v>
      </c>
      <c r="G40" s="62">
        <v>200</v>
      </c>
      <c r="H40" s="63">
        <v>0</v>
      </c>
      <c r="I40" s="62">
        <f>SUM(C41+E41+G41)</f>
        <v>400</v>
      </c>
      <c r="J40" s="64">
        <f t="shared" si="60"/>
        <v>0</v>
      </c>
      <c r="K40" s="65">
        <f t="shared" si="61"/>
        <v>400</v>
      </c>
      <c r="L40" s="62">
        <v>200</v>
      </c>
      <c r="M40" s="63">
        <v>0</v>
      </c>
      <c r="N40" s="62">
        <v>200</v>
      </c>
      <c r="O40" s="63">
        <v>0</v>
      </c>
      <c r="P40" s="62">
        <v>200</v>
      </c>
      <c r="Q40" s="63">
        <v>0</v>
      </c>
      <c r="R40" s="62">
        <f t="shared" si="62"/>
        <v>600</v>
      </c>
      <c r="S40" s="64">
        <f t="shared" si="62"/>
        <v>0</v>
      </c>
      <c r="T40" s="65">
        <f t="shared" si="63"/>
        <v>600</v>
      </c>
      <c r="U40" s="62">
        <v>200</v>
      </c>
      <c r="V40" s="63">
        <v>0</v>
      </c>
      <c r="W40" s="62">
        <v>200</v>
      </c>
      <c r="X40" s="63">
        <v>0</v>
      </c>
      <c r="Y40" s="62">
        <v>200</v>
      </c>
      <c r="Z40" s="63">
        <v>0</v>
      </c>
      <c r="AA40" s="62">
        <f t="shared" si="64"/>
        <v>600</v>
      </c>
      <c r="AB40" s="64">
        <f t="shared" si="64"/>
        <v>0</v>
      </c>
      <c r="AC40" s="65">
        <f t="shared" si="65"/>
        <v>600</v>
      </c>
      <c r="AD40" s="62"/>
      <c r="AE40" s="63">
        <v>0</v>
      </c>
      <c r="AF40" s="62"/>
      <c r="AG40" s="63">
        <v>0</v>
      </c>
      <c r="AH40" s="62"/>
      <c r="AI40" s="63">
        <v>0</v>
      </c>
      <c r="AJ40" s="62">
        <f t="shared" si="66"/>
        <v>0</v>
      </c>
      <c r="AK40" s="64">
        <f t="shared" si="66"/>
        <v>0</v>
      </c>
      <c r="AL40" s="65">
        <f t="shared" si="67"/>
        <v>0</v>
      </c>
      <c r="AM40" s="62">
        <f t="shared" si="68"/>
        <v>1600</v>
      </c>
      <c r="AN40" s="64">
        <f t="shared" si="68"/>
        <v>0</v>
      </c>
      <c r="AO40" s="66">
        <f t="shared" si="69"/>
        <v>1600</v>
      </c>
      <c r="AP40" s="60"/>
      <c r="CB40" s="34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51"/>
      <c r="DQ40" s="335" t="s">
        <v>23</v>
      </c>
      <c r="DR40" s="337"/>
      <c r="DS40" s="62">
        <v>0</v>
      </c>
      <c r="DT40" s="63">
        <v>0</v>
      </c>
      <c r="DU40" s="62">
        <v>200</v>
      </c>
      <c r="DV40" s="63">
        <v>0</v>
      </c>
      <c r="DW40" s="62">
        <v>200</v>
      </c>
      <c r="DX40" s="63">
        <v>0</v>
      </c>
      <c r="DY40" s="62">
        <f>SUM(DS40+DU40+DW40)</f>
        <v>400</v>
      </c>
      <c r="DZ40" s="64">
        <f t="shared" ref="DZ40" si="70">SUM(DT40+DV40+DX40)</f>
        <v>0</v>
      </c>
      <c r="EA40" s="65">
        <f t="shared" ref="EA40:EA41" si="71">DY40-DZ40</f>
        <v>400</v>
      </c>
      <c r="EB40" s="62">
        <v>200</v>
      </c>
      <c r="EC40" s="63">
        <v>0</v>
      </c>
      <c r="ED40" s="62">
        <v>200</v>
      </c>
      <c r="EE40" s="63">
        <v>0</v>
      </c>
      <c r="EF40" s="62">
        <v>200</v>
      </c>
      <c r="EG40" s="63">
        <v>0</v>
      </c>
      <c r="EH40" s="62">
        <f t="shared" ref="EH40:EI41" si="72">SUM(EB40+ED40+EF40)</f>
        <v>600</v>
      </c>
      <c r="EI40" s="64">
        <f t="shared" si="72"/>
        <v>0</v>
      </c>
      <c r="EJ40" s="65">
        <f t="shared" ref="EJ40:EJ41" si="73">EH40-EI40</f>
        <v>600</v>
      </c>
      <c r="EK40" s="62">
        <v>200</v>
      </c>
      <c r="EL40" s="63">
        <v>0</v>
      </c>
      <c r="EM40" s="62">
        <v>200</v>
      </c>
      <c r="EN40" s="63">
        <v>0</v>
      </c>
      <c r="EO40" s="62">
        <v>200</v>
      </c>
      <c r="EP40" s="63">
        <v>0</v>
      </c>
      <c r="EQ40" s="62">
        <f t="shared" ref="EQ40:ER41" si="74">SUM(EK40+EM40+EO40)</f>
        <v>600</v>
      </c>
      <c r="ER40" s="64">
        <f t="shared" si="74"/>
        <v>0</v>
      </c>
      <c r="ES40" s="65">
        <f t="shared" ref="ES40:ES41" si="75">EQ40-ER40</f>
        <v>600</v>
      </c>
      <c r="ET40" s="62"/>
      <c r="EU40" s="63">
        <v>0</v>
      </c>
      <c r="EV40" s="62"/>
      <c r="EW40" s="63">
        <v>0</v>
      </c>
      <c r="EX40" s="62"/>
      <c r="EY40" s="63">
        <v>0</v>
      </c>
      <c r="EZ40" s="62">
        <f t="shared" ref="EZ40:FA41" si="76">SUM(ET40+EV40+EX40)</f>
        <v>0</v>
      </c>
      <c r="FA40" s="64">
        <f t="shared" si="76"/>
        <v>0</v>
      </c>
      <c r="FB40" s="65">
        <f t="shared" ref="FB40:FB41" si="77">EZ40-FA40</f>
        <v>0</v>
      </c>
      <c r="FC40" s="62">
        <f t="shared" ref="FC40:FD41" si="78">SUM(DY40+EH40+EQ40+EZ40)</f>
        <v>1600</v>
      </c>
      <c r="FD40" s="64">
        <f t="shared" si="78"/>
        <v>0</v>
      </c>
      <c r="FE40" s="66">
        <f t="shared" ref="FE40:FE41" si="79">FC40-FD40</f>
        <v>1600</v>
      </c>
      <c r="FF40" s="60"/>
    </row>
    <row r="41" spans="1:163">
      <c r="B41" s="67" t="s">
        <v>25</v>
      </c>
      <c r="C41" s="62">
        <v>0</v>
      </c>
      <c r="D41" s="63">
        <v>0</v>
      </c>
      <c r="E41" s="62">
        <v>200</v>
      </c>
      <c r="F41" s="63">
        <v>0</v>
      </c>
      <c r="G41" s="62">
        <v>200</v>
      </c>
      <c r="H41" s="63">
        <v>0</v>
      </c>
      <c r="I41" s="62">
        <f>C41+E41+G41</f>
        <v>400</v>
      </c>
      <c r="J41" s="64">
        <f>SUM(D41+F41+H41)</f>
        <v>0</v>
      </c>
      <c r="K41" s="65">
        <f t="shared" si="61"/>
        <v>400</v>
      </c>
      <c r="L41" s="62">
        <v>200</v>
      </c>
      <c r="M41" s="63">
        <v>0</v>
      </c>
      <c r="N41" s="62">
        <v>200</v>
      </c>
      <c r="O41" s="63">
        <v>0</v>
      </c>
      <c r="P41" s="62">
        <v>200</v>
      </c>
      <c r="Q41" s="63">
        <v>0</v>
      </c>
      <c r="R41" s="62">
        <f t="shared" si="62"/>
        <v>600</v>
      </c>
      <c r="S41" s="64">
        <f t="shared" si="62"/>
        <v>0</v>
      </c>
      <c r="T41" s="65">
        <f t="shared" si="63"/>
        <v>600</v>
      </c>
      <c r="U41" s="62">
        <v>200</v>
      </c>
      <c r="V41" s="63">
        <v>0</v>
      </c>
      <c r="W41" s="62">
        <v>200</v>
      </c>
      <c r="X41" s="63">
        <v>0</v>
      </c>
      <c r="Y41" s="62">
        <v>200</v>
      </c>
      <c r="Z41" s="63">
        <v>0</v>
      </c>
      <c r="AA41" s="62">
        <f t="shared" si="64"/>
        <v>600</v>
      </c>
      <c r="AB41" s="64">
        <f t="shared" si="64"/>
        <v>0</v>
      </c>
      <c r="AC41" s="65">
        <f t="shared" si="65"/>
        <v>600</v>
      </c>
      <c r="AD41" s="62"/>
      <c r="AE41" s="63">
        <v>0</v>
      </c>
      <c r="AF41" s="62"/>
      <c r="AG41" s="63">
        <v>0</v>
      </c>
      <c r="AH41" s="62"/>
      <c r="AI41" s="63">
        <v>0</v>
      </c>
      <c r="AJ41" s="62">
        <f t="shared" si="66"/>
        <v>0</v>
      </c>
      <c r="AK41" s="64">
        <f t="shared" si="66"/>
        <v>0</v>
      </c>
      <c r="AL41" s="65">
        <f t="shared" si="67"/>
        <v>0</v>
      </c>
      <c r="AM41" s="62">
        <f t="shared" si="68"/>
        <v>1600</v>
      </c>
      <c r="AN41" s="64">
        <f t="shared" si="68"/>
        <v>0</v>
      </c>
      <c r="AO41" s="66">
        <f t="shared" si="69"/>
        <v>1600</v>
      </c>
      <c r="AP41" s="60"/>
      <c r="CB41" s="34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51"/>
      <c r="DQ41" s="335" t="s">
        <v>25</v>
      </c>
      <c r="DR41" s="337"/>
      <c r="DS41" s="62">
        <v>0</v>
      </c>
      <c r="DT41" s="63">
        <v>0</v>
      </c>
      <c r="DU41" s="62">
        <v>200</v>
      </c>
      <c r="DV41" s="63">
        <v>0</v>
      </c>
      <c r="DW41" s="62">
        <v>200</v>
      </c>
      <c r="DX41" s="63">
        <v>0</v>
      </c>
      <c r="DY41" s="62">
        <f>SUM(DS41+DU41+DW41)</f>
        <v>400</v>
      </c>
      <c r="DZ41" s="64">
        <v>0</v>
      </c>
      <c r="EA41" s="65">
        <f t="shared" si="71"/>
        <v>400</v>
      </c>
      <c r="EB41" s="62">
        <v>200</v>
      </c>
      <c r="EC41" s="63">
        <v>0</v>
      </c>
      <c r="ED41" s="62">
        <v>200</v>
      </c>
      <c r="EE41" s="63">
        <v>0</v>
      </c>
      <c r="EF41" s="62">
        <v>200</v>
      </c>
      <c r="EG41" s="63">
        <v>0</v>
      </c>
      <c r="EH41" s="62">
        <f t="shared" si="72"/>
        <v>600</v>
      </c>
      <c r="EI41" s="64">
        <f t="shared" si="72"/>
        <v>0</v>
      </c>
      <c r="EJ41" s="65">
        <f t="shared" si="73"/>
        <v>600</v>
      </c>
      <c r="EK41" s="62">
        <v>200</v>
      </c>
      <c r="EL41" s="63">
        <v>0</v>
      </c>
      <c r="EM41" s="62">
        <v>200</v>
      </c>
      <c r="EN41" s="63">
        <v>0</v>
      </c>
      <c r="EO41" s="62">
        <v>200</v>
      </c>
      <c r="EP41" s="63">
        <v>0</v>
      </c>
      <c r="EQ41" s="62">
        <f t="shared" si="74"/>
        <v>600</v>
      </c>
      <c r="ER41" s="64">
        <f t="shared" si="74"/>
        <v>0</v>
      </c>
      <c r="ES41" s="65">
        <f t="shared" si="75"/>
        <v>600</v>
      </c>
      <c r="ET41" s="62"/>
      <c r="EU41" s="63">
        <v>0</v>
      </c>
      <c r="EV41" s="62"/>
      <c r="EW41" s="63">
        <v>0</v>
      </c>
      <c r="EX41" s="62"/>
      <c r="EY41" s="63">
        <v>0</v>
      </c>
      <c r="EZ41" s="62">
        <f t="shared" si="76"/>
        <v>0</v>
      </c>
      <c r="FA41" s="64">
        <f t="shared" si="76"/>
        <v>0</v>
      </c>
      <c r="FB41" s="65">
        <f t="shared" si="77"/>
        <v>0</v>
      </c>
      <c r="FC41" s="62">
        <f t="shared" si="78"/>
        <v>1600</v>
      </c>
      <c r="FD41" s="64">
        <f t="shared" si="78"/>
        <v>0</v>
      </c>
      <c r="FE41" s="66">
        <f t="shared" si="79"/>
        <v>1600</v>
      </c>
      <c r="FF41" s="60"/>
    </row>
    <row r="42" spans="1:163" ht="13.5" thickBot="1">
      <c r="B42" s="229" t="s">
        <v>26</v>
      </c>
      <c r="C42" s="71"/>
      <c r="D42" s="72"/>
      <c r="E42" s="71"/>
      <c r="F42" s="72"/>
      <c r="G42" s="71"/>
      <c r="H42" s="72"/>
      <c r="I42" s="71"/>
      <c r="J42" s="73"/>
      <c r="K42" s="74"/>
      <c r="L42" s="71"/>
      <c r="M42" s="72"/>
      <c r="N42" s="71"/>
      <c r="O42" s="72"/>
      <c r="P42" s="71"/>
      <c r="Q42" s="72"/>
      <c r="R42" s="71"/>
      <c r="S42" s="73"/>
      <c r="T42" s="74"/>
      <c r="U42" s="71"/>
      <c r="V42" s="72"/>
      <c r="W42" s="71"/>
      <c r="X42" s="72"/>
      <c r="Y42" s="71"/>
      <c r="Z42" s="72"/>
      <c r="AA42" s="71"/>
      <c r="AB42" s="73"/>
      <c r="AC42" s="74"/>
      <c r="AD42" s="71"/>
      <c r="AE42" s="72"/>
      <c r="AF42" s="71"/>
      <c r="AG42" s="72"/>
      <c r="AH42" s="71"/>
      <c r="AI42" s="72"/>
      <c r="AJ42" s="71"/>
      <c r="AK42" s="73"/>
      <c r="AL42" s="74"/>
      <c r="AM42" s="71"/>
      <c r="AN42" s="73"/>
      <c r="AO42" s="75"/>
      <c r="AP42" s="60"/>
      <c r="CB42" s="49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1"/>
      <c r="DQ42" s="338" t="s">
        <v>28</v>
      </c>
      <c r="DR42" s="321"/>
      <c r="DS42" s="81"/>
      <c r="DT42" s="82"/>
      <c r="DU42" s="81"/>
      <c r="DV42" s="82"/>
      <c r="DW42" s="81"/>
      <c r="DX42" s="82"/>
      <c r="DY42" s="81"/>
      <c r="DZ42" s="83"/>
      <c r="EA42" s="84"/>
      <c r="EB42" s="81"/>
      <c r="EC42" s="82"/>
      <c r="ED42" s="81"/>
      <c r="EE42" s="82"/>
      <c r="EF42" s="81"/>
      <c r="EG42" s="82"/>
      <c r="EH42" s="81"/>
      <c r="EI42" s="83"/>
      <c r="EJ42" s="84"/>
      <c r="EK42" s="81"/>
      <c r="EL42" s="82"/>
      <c r="EM42" s="81"/>
      <c r="EN42" s="82"/>
      <c r="EO42" s="81"/>
      <c r="EP42" s="82"/>
      <c r="EQ42" s="81"/>
      <c r="ER42" s="83"/>
      <c r="ES42" s="84"/>
      <c r="ET42" s="81"/>
      <c r="EU42" s="82"/>
      <c r="EV42" s="81"/>
      <c r="EW42" s="82"/>
      <c r="EX42" s="81"/>
      <c r="EY42" s="82"/>
      <c r="EZ42" s="81"/>
      <c r="FA42" s="83"/>
      <c r="FB42" s="84"/>
      <c r="FC42" s="81"/>
      <c r="FD42" s="83"/>
      <c r="FE42" s="85"/>
      <c r="FF42" s="60"/>
    </row>
    <row r="43" spans="1:163">
      <c r="A43" s="51"/>
      <c r="B43" s="67" t="s">
        <v>23</v>
      </c>
      <c r="C43" s="62">
        <v>0</v>
      </c>
      <c r="D43" s="63">
        <v>0</v>
      </c>
      <c r="E43" s="62">
        <v>150</v>
      </c>
      <c r="F43" s="63">
        <v>0</v>
      </c>
      <c r="G43" s="62">
        <v>150</v>
      </c>
      <c r="H43" s="63">
        <v>0</v>
      </c>
      <c r="I43" s="62">
        <f>SUM(C43+E43+G43)</f>
        <v>300</v>
      </c>
      <c r="J43" s="64">
        <f t="shared" ref="J43:J44" si="80">SUM(D43+F43+H43)</f>
        <v>0</v>
      </c>
      <c r="K43" s="65">
        <f t="shared" ref="K43:K44" si="81">I43-J43</f>
        <v>300</v>
      </c>
      <c r="L43" s="62">
        <v>150</v>
      </c>
      <c r="M43" s="63">
        <v>0</v>
      </c>
      <c r="N43" s="62">
        <v>150</v>
      </c>
      <c r="O43" s="63">
        <v>0</v>
      </c>
      <c r="P43" s="62">
        <v>150</v>
      </c>
      <c r="Q43" s="63">
        <v>0</v>
      </c>
      <c r="R43" s="62">
        <f t="shared" ref="R43:S44" si="82">SUM(L43+N43+P43)</f>
        <v>450</v>
      </c>
      <c r="S43" s="64">
        <f t="shared" si="82"/>
        <v>0</v>
      </c>
      <c r="T43" s="65">
        <f t="shared" ref="T43:T44" si="83">R43-S43</f>
        <v>450</v>
      </c>
      <c r="U43" s="62">
        <v>150</v>
      </c>
      <c r="V43" s="63">
        <v>0</v>
      </c>
      <c r="W43" s="62">
        <v>150</v>
      </c>
      <c r="X43" s="63">
        <v>0</v>
      </c>
      <c r="Y43" s="62">
        <v>150</v>
      </c>
      <c r="Z43" s="63">
        <v>0</v>
      </c>
      <c r="AA43" s="62">
        <f t="shared" ref="AA43:AB44" si="84">SUM(U43+W43+Y43)</f>
        <v>450</v>
      </c>
      <c r="AB43" s="64">
        <f t="shared" si="84"/>
        <v>0</v>
      </c>
      <c r="AC43" s="65">
        <f t="shared" ref="AC43:AC44" si="85">AA43-AB43</f>
        <v>450</v>
      </c>
      <c r="AD43" s="62"/>
      <c r="AE43" s="63">
        <v>0</v>
      </c>
      <c r="AF43" s="62"/>
      <c r="AG43" s="63">
        <v>0</v>
      </c>
      <c r="AH43" s="62"/>
      <c r="AI43" s="63">
        <v>0</v>
      </c>
      <c r="AJ43" s="62">
        <f t="shared" ref="AJ43:AK44" si="86">SUM(AD43+AF43+AH43)</f>
        <v>0</v>
      </c>
      <c r="AK43" s="64">
        <f t="shared" si="86"/>
        <v>0</v>
      </c>
      <c r="AL43" s="65">
        <f t="shared" ref="AL43:AL44" si="87">AJ43-AK43</f>
        <v>0</v>
      </c>
      <c r="AM43" s="62">
        <f t="shared" ref="AM43:AN44" si="88">SUM(I43+R43+AA43+AJ43)</f>
        <v>1200</v>
      </c>
      <c r="AN43" s="64">
        <f t="shared" si="88"/>
        <v>0</v>
      </c>
      <c r="AO43" s="66">
        <f t="shared" ref="AO43:AO44" si="89">AM43-AN43</f>
        <v>1200</v>
      </c>
      <c r="AP43" s="60"/>
    </row>
    <row r="44" spans="1:163">
      <c r="A44" s="51"/>
      <c r="B44" s="67" t="s">
        <v>25</v>
      </c>
      <c r="C44" s="62">
        <v>0</v>
      </c>
      <c r="D44" s="63">
        <v>0</v>
      </c>
      <c r="E44" s="62">
        <v>150</v>
      </c>
      <c r="F44" s="63">
        <v>0</v>
      </c>
      <c r="G44" s="62">
        <v>150</v>
      </c>
      <c r="H44" s="63">
        <v>0</v>
      </c>
      <c r="I44" s="62">
        <f>SUM(C44+E44+G44)</f>
        <v>300</v>
      </c>
      <c r="J44" s="64">
        <f t="shared" si="80"/>
        <v>0</v>
      </c>
      <c r="K44" s="65">
        <f t="shared" si="81"/>
        <v>300</v>
      </c>
      <c r="L44" s="62">
        <v>150</v>
      </c>
      <c r="M44" s="63">
        <v>0</v>
      </c>
      <c r="N44" s="62">
        <v>150</v>
      </c>
      <c r="O44" s="63">
        <v>0</v>
      </c>
      <c r="P44" s="62">
        <v>150</v>
      </c>
      <c r="Q44" s="63">
        <v>0</v>
      </c>
      <c r="R44" s="62">
        <f t="shared" si="82"/>
        <v>450</v>
      </c>
      <c r="S44" s="64">
        <f t="shared" si="82"/>
        <v>0</v>
      </c>
      <c r="T44" s="65">
        <f t="shared" si="83"/>
        <v>450</v>
      </c>
      <c r="U44" s="62">
        <v>150</v>
      </c>
      <c r="V44" s="63">
        <v>0</v>
      </c>
      <c r="W44" s="62">
        <v>150</v>
      </c>
      <c r="X44" s="63">
        <v>0</v>
      </c>
      <c r="Y44" s="62">
        <v>150</v>
      </c>
      <c r="Z44" s="63">
        <v>0</v>
      </c>
      <c r="AA44" s="62">
        <f t="shared" si="84"/>
        <v>450</v>
      </c>
      <c r="AB44" s="64">
        <f t="shared" si="84"/>
        <v>0</v>
      </c>
      <c r="AC44" s="65">
        <f t="shared" si="85"/>
        <v>450</v>
      </c>
      <c r="AD44" s="62"/>
      <c r="AE44" s="63">
        <v>0</v>
      </c>
      <c r="AF44" s="62"/>
      <c r="AG44" s="63">
        <v>0</v>
      </c>
      <c r="AH44" s="62"/>
      <c r="AI44" s="63">
        <v>0</v>
      </c>
      <c r="AJ44" s="62">
        <f t="shared" si="86"/>
        <v>0</v>
      </c>
      <c r="AK44" s="64">
        <f t="shared" si="86"/>
        <v>0</v>
      </c>
      <c r="AL44" s="65">
        <f t="shared" si="87"/>
        <v>0</v>
      </c>
      <c r="AM44" s="62">
        <f t="shared" si="88"/>
        <v>1200</v>
      </c>
      <c r="AN44" s="64">
        <f t="shared" si="88"/>
        <v>0</v>
      </c>
      <c r="AO44" s="66">
        <f t="shared" si="89"/>
        <v>1200</v>
      </c>
      <c r="AP44" s="60"/>
    </row>
    <row r="45" spans="1:163">
      <c r="A45" s="51"/>
      <c r="B45" s="231" t="s">
        <v>27</v>
      </c>
      <c r="C45" s="76"/>
      <c r="D45" s="77"/>
      <c r="E45" s="76"/>
      <c r="F45" s="77"/>
      <c r="G45" s="76"/>
      <c r="H45" s="77"/>
      <c r="I45" s="76"/>
      <c r="J45" s="78"/>
      <c r="K45" s="79"/>
      <c r="L45" s="76"/>
      <c r="M45" s="77"/>
      <c r="N45" s="76"/>
      <c r="O45" s="77"/>
      <c r="P45" s="76"/>
      <c r="Q45" s="77"/>
      <c r="R45" s="76"/>
      <c r="S45" s="78"/>
      <c r="T45" s="79"/>
      <c r="U45" s="76"/>
      <c r="V45" s="77"/>
      <c r="W45" s="76"/>
      <c r="X45" s="77"/>
      <c r="Y45" s="76"/>
      <c r="Z45" s="77"/>
      <c r="AA45" s="76"/>
      <c r="AB45" s="78"/>
      <c r="AC45" s="79"/>
      <c r="AD45" s="76"/>
      <c r="AE45" s="77"/>
      <c r="AF45" s="76"/>
      <c r="AG45" s="77"/>
      <c r="AH45" s="76"/>
      <c r="AI45" s="77"/>
      <c r="AJ45" s="76"/>
      <c r="AK45" s="78"/>
      <c r="AL45" s="79"/>
      <c r="AM45" s="76"/>
      <c r="AN45" s="78"/>
      <c r="AO45" s="80"/>
      <c r="AP45" s="60"/>
    </row>
    <row r="46" spans="1:163">
      <c r="A46" s="51"/>
      <c r="B46" s="67" t="s">
        <v>23</v>
      </c>
      <c r="C46" s="62">
        <v>0</v>
      </c>
      <c r="D46" s="63">
        <v>0</v>
      </c>
      <c r="E46" s="62">
        <v>200</v>
      </c>
      <c r="F46" s="63">
        <v>0</v>
      </c>
      <c r="G46" s="62">
        <v>200</v>
      </c>
      <c r="H46" s="63">
        <v>0</v>
      </c>
      <c r="I46" s="62">
        <f>SUM(C46+E46+G46)</f>
        <v>400</v>
      </c>
      <c r="J46" s="64">
        <f t="shared" ref="J46" si="90">SUM(D46+F46+H46)</f>
        <v>0</v>
      </c>
      <c r="K46" s="65">
        <f t="shared" ref="K46:K47" si="91">I46-J46</f>
        <v>400</v>
      </c>
      <c r="L46" s="62">
        <v>200</v>
      </c>
      <c r="M46" s="63">
        <v>0</v>
      </c>
      <c r="N46" s="62">
        <v>200</v>
      </c>
      <c r="O46" s="63">
        <v>0</v>
      </c>
      <c r="P46" s="62">
        <v>200</v>
      </c>
      <c r="Q46" s="63">
        <v>0</v>
      </c>
      <c r="R46" s="62">
        <f t="shared" ref="R46:S47" si="92">SUM(L46+N46+P46)</f>
        <v>600</v>
      </c>
      <c r="S46" s="64">
        <f t="shared" si="92"/>
        <v>0</v>
      </c>
      <c r="T46" s="65">
        <f t="shared" ref="T46:T47" si="93">R46-S46</f>
        <v>600</v>
      </c>
      <c r="U46" s="62">
        <v>200</v>
      </c>
      <c r="V46" s="63">
        <v>0</v>
      </c>
      <c r="W46" s="62">
        <v>200</v>
      </c>
      <c r="X46" s="63">
        <v>0</v>
      </c>
      <c r="Y46" s="62">
        <v>200</v>
      </c>
      <c r="Z46" s="63">
        <v>0</v>
      </c>
      <c r="AA46" s="62">
        <f t="shared" ref="AA46:AB47" si="94">SUM(U46+W46+Y46)</f>
        <v>600</v>
      </c>
      <c r="AB46" s="64">
        <f t="shared" si="94"/>
        <v>0</v>
      </c>
      <c r="AC46" s="65">
        <f t="shared" ref="AC46:AC47" si="95">AA46-AB46</f>
        <v>600</v>
      </c>
      <c r="AD46" s="62"/>
      <c r="AE46" s="63">
        <v>0</v>
      </c>
      <c r="AF46" s="62"/>
      <c r="AG46" s="63">
        <v>0</v>
      </c>
      <c r="AH46" s="62"/>
      <c r="AI46" s="63">
        <v>0</v>
      </c>
      <c r="AJ46" s="62">
        <f t="shared" ref="AJ46:AK47" si="96">SUM(AD46+AF46+AH46)</f>
        <v>0</v>
      </c>
      <c r="AK46" s="64">
        <f t="shared" si="96"/>
        <v>0</v>
      </c>
      <c r="AL46" s="65">
        <f t="shared" ref="AL46:AL47" si="97">AJ46-AK46</f>
        <v>0</v>
      </c>
      <c r="AM46" s="62">
        <f t="shared" ref="AM46:AN47" si="98">SUM(I46+R46+AA46+AJ46)</f>
        <v>1600</v>
      </c>
      <c r="AN46" s="64">
        <f t="shared" si="98"/>
        <v>0</v>
      </c>
      <c r="AO46" s="66">
        <f t="shared" ref="AO46:AO47" si="99">AM46-AN46</f>
        <v>1600</v>
      </c>
      <c r="AP46" s="60"/>
    </row>
    <row r="47" spans="1:163">
      <c r="A47" s="51"/>
      <c r="B47" s="67" t="s">
        <v>25</v>
      </c>
      <c r="C47" s="62">
        <v>0</v>
      </c>
      <c r="D47" s="63">
        <v>0</v>
      </c>
      <c r="E47" s="62">
        <v>200</v>
      </c>
      <c r="F47" s="63">
        <v>0</v>
      </c>
      <c r="G47" s="62">
        <v>200</v>
      </c>
      <c r="H47" s="63">
        <v>0</v>
      </c>
      <c r="I47" s="62">
        <f>SUM(C47+E47+G47)</f>
        <v>400</v>
      </c>
      <c r="J47" s="64">
        <v>0</v>
      </c>
      <c r="K47" s="65">
        <f t="shared" si="91"/>
        <v>400</v>
      </c>
      <c r="L47" s="62">
        <v>200</v>
      </c>
      <c r="M47" s="63">
        <v>0</v>
      </c>
      <c r="N47" s="62">
        <v>200</v>
      </c>
      <c r="O47" s="63">
        <v>0</v>
      </c>
      <c r="P47" s="62">
        <v>200</v>
      </c>
      <c r="Q47" s="63">
        <v>0</v>
      </c>
      <c r="R47" s="62">
        <f t="shared" si="92"/>
        <v>600</v>
      </c>
      <c r="S47" s="64">
        <f t="shared" si="92"/>
        <v>0</v>
      </c>
      <c r="T47" s="65">
        <f t="shared" si="93"/>
        <v>600</v>
      </c>
      <c r="U47" s="62">
        <v>200</v>
      </c>
      <c r="V47" s="63">
        <v>0</v>
      </c>
      <c r="W47" s="62">
        <v>200</v>
      </c>
      <c r="X47" s="63">
        <v>0</v>
      </c>
      <c r="Y47" s="62">
        <v>200</v>
      </c>
      <c r="Z47" s="63">
        <v>0</v>
      </c>
      <c r="AA47" s="62">
        <f t="shared" si="94"/>
        <v>600</v>
      </c>
      <c r="AB47" s="64">
        <f t="shared" si="94"/>
        <v>0</v>
      </c>
      <c r="AC47" s="65">
        <f t="shared" si="95"/>
        <v>600</v>
      </c>
      <c r="AD47" s="62"/>
      <c r="AE47" s="63">
        <v>0</v>
      </c>
      <c r="AF47" s="62"/>
      <c r="AG47" s="63">
        <v>0</v>
      </c>
      <c r="AH47" s="62"/>
      <c r="AI47" s="63">
        <v>0</v>
      </c>
      <c r="AJ47" s="62">
        <f t="shared" si="96"/>
        <v>0</v>
      </c>
      <c r="AK47" s="64">
        <f t="shared" si="96"/>
        <v>0</v>
      </c>
      <c r="AL47" s="65">
        <f t="shared" si="97"/>
        <v>0</v>
      </c>
      <c r="AM47" s="62">
        <f t="shared" si="98"/>
        <v>1600</v>
      </c>
      <c r="AN47" s="64">
        <f t="shared" si="98"/>
        <v>0</v>
      </c>
      <c r="AO47" s="66">
        <f t="shared" si="99"/>
        <v>1600</v>
      </c>
      <c r="AP47" s="60"/>
    </row>
    <row r="48" spans="1:163" ht="47.25" customHeight="1">
      <c r="A48" s="51"/>
      <c r="B48" s="232" t="s">
        <v>28</v>
      </c>
      <c r="C48" s="81"/>
      <c r="D48" s="82"/>
      <c r="E48" s="81"/>
      <c r="F48" s="82"/>
      <c r="G48" s="81"/>
      <c r="H48" s="82"/>
      <c r="I48" s="81"/>
      <c r="J48" s="83"/>
      <c r="K48" s="84"/>
      <c r="L48" s="81"/>
      <c r="M48" s="82"/>
      <c r="N48" s="81"/>
      <c r="O48" s="82"/>
      <c r="P48" s="81"/>
      <c r="Q48" s="82"/>
      <c r="R48" s="81"/>
      <c r="S48" s="83"/>
      <c r="T48" s="84"/>
      <c r="U48" s="81"/>
      <c r="V48" s="82"/>
      <c r="W48" s="81"/>
      <c r="X48" s="82"/>
      <c r="Y48" s="81"/>
      <c r="Z48" s="82"/>
      <c r="AA48" s="81"/>
      <c r="AB48" s="83"/>
      <c r="AC48" s="84"/>
      <c r="AD48" s="81"/>
      <c r="AE48" s="82"/>
      <c r="AF48" s="81"/>
      <c r="AG48" s="82"/>
      <c r="AH48" s="81"/>
      <c r="AI48" s="82"/>
      <c r="AJ48" s="81"/>
      <c r="AK48" s="83"/>
      <c r="AL48" s="84"/>
      <c r="AM48" s="81"/>
      <c r="AN48" s="83"/>
      <c r="AO48" s="85"/>
      <c r="AP48" s="60"/>
    </row>
    <row r="49" spans="1:43">
      <c r="A49" s="51"/>
      <c r="B49" s="67" t="s">
        <v>23</v>
      </c>
      <c r="C49" s="62">
        <v>0</v>
      </c>
      <c r="D49" s="63">
        <v>0</v>
      </c>
      <c r="E49" s="62">
        <v>175</v>
      </c>
      <c r="F49" s="63">
        <v>0</v>
      </c>
      <c r="G49" s="62">
        <v>175</v>
      </c>
      <c r="H49" s="63">
        <v>0</v>
      </c>
      <c r="I49" s="62">
        <f>SUM(C49+E49+G49)</f>
        <v>350</v>
      </c>
      <c r="J49" s="64">
        <f t="shared" ref="J49:J51" si="100">SUM(D49+F49+H49)</f>
        <v>0</v>
      </c>
      <c r="K49" s="65">
        <f t="shared" ref="K49:K51" si="101">I49-J49</f>
        <v>350</v>
      </c>
      <c r="L49" s="62">
        <v>175</v>
      </c>
      <c r="M49" s="63">
        <v>0</v>
      </c>
      <c r="N49" s="62">
        <v>175</v>
      </c>
      <c r="O49" s="63">
        <v>0</v>
      </c>
      <c r="P49" s="62">
        <v>175</v>
      </c>
      <c r="Q49" s="63">
        <v>0</v>
      </c>
      <c r="R49" s="62">
        <f t="shared" ref="R49:S51" si="102">SUM(L49+N49+P49)</f>
        <v>525</v>
      </c>
      <c r="S49" s="64">
        <f t="shared" si="102"/>
        <v>0</v>
      </c>
      <c r="T49" s="65">
        <f t="shared" ref="T49:T51" si="103">R49-S49</f>
        <v>525</v>
      </c>
      <c r="U49" s="62">
        <v>175</v>
      </c>
      <c r="V49" s="63">
        <v>0</v>
      </c>
      <c r="W49" s="62">
        <v>175</v>
      </c>
      <c r="X49" s="63">
        <v>0</v>
      </c>
      <c r="Y49" s="62">
        <v>175</v>
      </c>
      <c r="Z49" s="63">
        <v>0</v>
      </c>
      <c r="AA49" s="62">
        <f t="shared" ref="AA49:AB51" si="104">SUM(U49+W49+Y49)</f>
        <v>525</v>
      </c>
      <c r="AB49" s="64">
        <f t="shared" si="104"/>
        <v>0</v>
      </c>
      <c r="AC49" s="65">
        <f t="shared" ref="AC49:AC51" si="105">AA49-AB49</f>
        <v>525</v>
      </c>
      <c r="AD49" s="62"/>
      <c r="AE49" s="63">
        <v>0</v>
      </c>
      <c r="AF49" s="62"/>
      <c r="AG49" s="63">
        <v>0</v>
      </c>
      <c r="AH49" s="62"/>
      <c r="AI49" s="63">
        <v>0</v>
      </c>
      <c r="AJ49" s="62">
        <f t="shared" ref="AJ49:AK51" si="106">SUM(AD49+AF49+AH49)</f>
        <v>0</v>
      </c>
      <c r="AK49" s="64">
        <f t="shared" si="106"/>
        <v>0</v>
      </c>
      <c r="AL49" s="65">
        <f t="shared" ref="AL49:AL51" si="107">AJ49-AK49</f>
        <v>0</v>
      </c>
      <c r="AM49" s="62">
        <f t="shared" ref="AM49:AN51" si="108">SUM(I49+R49+AA49+AJ49)</f>
        <v>1400</v>
      </c>
      <c r="AN49" s="64">
        <f t="shared" si="108"/>
        <v>0</v>
      </c>
      <c r="AO49" s="66">
        <f t="shared" ref="AO49:AO52" si="109">AM49-AN49</f>
        <v>1400</v>
      </c>
      <c r="AP49" s="60"/>
    </row>
    <row r="50" spans="1:43">
      <c r="A50" s="51"/>
      <c r="B50" s="67" t="s">
        <v>24</v>
      </c>
      <c r="C50" s="62">
        <v>0</v>
      </c>
      <c r="D50" s="63">
        <v>0</v>
      </c>
      <c r="E50" s="62">
        <v>150</v>
      </c>
      <c r="F50" s="63">
        <v>0</v>
      </c>
      <c r="G50" s="62">
        <v>150</v>
      </c>
      <c r="H50" s="63">
        <v>0</v>
      </c>
      <c r="I50" s="62">
        <f>SUM(C50+E50+G50)</f>
        <v>300</v>
      </c>
      <c r="J50" s="64">
        <f t="shared" si="100"/>
        <v>0</v>
      </c>
      <c r="K50" s="65">
        <f t="shared" si="101"/>
        <v>300</v>
      </c>
      <c r="L50" s="62">
        <v>150</v>
      </c>
      <c r="M50" s="63">
        <v>0</v>
      </c>
      <c r="N50" s="62">
        <v>150</v>
      </c>
      <c r="O50" s="63">
        <v>0</v>
      </c>
      <c r="P50" s="62">
        <v>150</v>
      </c>
      <c r="Q50" s="63">
        <v>0</v>
      </c>
      <c r="R50" s="62">
        <f t="shared" si="102"/>
        <v>450</v>
      </c>
      <c r="S50" s="64">
        <f t="shared" si="102"/>
        <v>0</v>
      </c>
      <c r="T50" s="65">
        <f t="shared" si="103"/>
        <v>450</v>
      </c>
      <c r="U50" s="62">
        <v>150</v>
      </c>
      <c r="V50" s="63">
        <v>0</v>
      </c>
      <c r="W50" s="62">
        <v>150</v>
      </c>
      <c r="X50" s="63">
        <v>0</v>
      </c>
      <c r="Y50" s="62">
        <v>150</v>
      </c>
      <c r="Z50" s="63">
        <v>0</v>
      </c>
      <c r="AA50" s="62">
        <f t="shared" si="104"/>
        <v>450</v>
      </c>
      <c r="AB50" s="64">
        <f t="shared" si="104"/>
        <v>0</v>
      </c>
      <c r="AC50" s="65">
        <f t="shared" si="105"/>
        <v>450</v>
      </c>
      <c r="AD50" s="62"/>
      <c r="AE50" s="63">
        <v>0</v>
      </c>
      <c r="AF50" s="62"/>
      <c r="AG50" s="63">
        <v>0</v>
      </c>
      <c r="AH50" s="62"/>
      <c r="AI50" s="63">
        <v>0</v>
      </c>
      <c r="AJ50" s="62">
        <f t="shared" si="106"/>
        <v>0</v>
      </c>
      <c r="AK50" s="64">
        <f t="shared" si="106"/>
        <v>0</v>
      </c>
      <c r="AL50" s="65">
        <f t="shared" si="107"/>
        <v>0</v>
      </c>
      <c r="AM50" s="62">
        <f t="shared" si="108"/>
        <v>1200</v>
      </c>
      <c r="AN50" s="64">
        <f t="shared" si="108"/>
        <v>0</v>
      </c>
      <c r="AO50" s="66">
        <f t="shared" si="109"/>
        <v>1200</v>
      </c>
      <c r="AP50" s="60"/>
    </row>
    <row r="51" spans="1:43" ht="13.5" thickBot="1">
      <c r="A51" s="51"/>
      <c r="B51" s="68" t="s">
        <v>25</v>
      </c>
      <c r="C51" s="86">
        <v>0</v>
      </c>
      <c r="D51" s="87">
        <v>0</v>
      </c>
      <c r="E51" s="86">
        <v>175</v>
      </c>
      <c r="F51" s="87">
        <v>0</v>
      </c>
      <c r="G51" s="86">
        <v>175</v>
      </c>
      <c r="H51" s="87">
        <v>0</v>
      </c>
      <c r="I51" s="86">
        <f>SUM(C51+E51+G51)</f>
        <v>350</v>
      </c>
      <c r="J51" s="88">
        <f t="shared" si="100"/>
        <v>0</v>
      </c>
      <c r="K51" s="89">
        <f t="shared" si="101"/>
        <v>350</v>
      </c>
      <c r="L51" s="86">
        <v>175</v>
      </c>
      <c r="M51" s="87">
        <v>0</v>
      </c>
      <c r="N51" s="86">
        <v>175</v>
      </c>
      <c r="O51" s="87">
        <v>0</v>
      </c>
      <c r="P51" s="86">
        <v>175</v>
      </c>
      <c r="Q51" s="87">
        <v>0</v>
      </c>
      <c r="R51" s="86">
        <f t="shared" si="102"/>
        <v>525</v>
      </c>
      <c r="S51" s="88">
        <f t="shared" si="102"/>
        <v>0</v>
      </c>
      <c r="T51" s="89">
        <f t="shared" si="103"/>
        <v>525</v>
      </c>
      <c r="U51" s="86">
        <v>175</v>
      </c>
      <c r="V51" s="87">
        <v>0</v>
      </c>
      <c r="W51" s="86">
        <v>175</v>
      </c>
      <c r="X51" s="87">
        <v>0</v>
      </c>
      <c r="Y51" s="86">
        <v>175</v>
      </c>
      <c r="Z51" s="87">
        <v>0</v>
      </c>
      <c r="AA51" s="86">
        <f t="shared" si="104"/>
        <v>525</v>
      </c>
      <c r="AB51" s="88">
        <f t="shared" si="104"/>
        <v>0</v>
      </c>
      <c r="AC51" s="89">
        <f t="shared" si="105"/>
        <v>525</v>
      </c>
      <c r="AD51" s="86"/>
      <c r="AE51" s="87">
        <v>0</v>
      </c>
      <c r="AF51" s="86"/>
      <c r="AG51" s="87">
        <v>0</v>
      </c>
      <c r="AH51" s="86"/>
      <c r="AI51" s="87">
        <v>0</v>
      </c>
      <c r="AJ51" s="86">
        <f t="shared" si="106"/>
        <v>0</v>
      </c>
      <c r="AK51" s="88">
        <f t="shared" si="106"/>
        <v>0</v>
      </c>
      <c r="AL51" s="89">
        <f t="shared" si="107"/>
        <v>0</v>
      </c>
      <c r="AM51" s="86">
        <f t="shared" si="108"/>
        <v>1400</v>
      </c>
      <c r="AN51" s="88">
        <f t="shared" si="108"/>
        <v>0</v>
      </c>
      <c r="AO51" s="90">
        <f t="shared" si="109"/>
        <v>1400</v>
      </c>
      <c r="AP51" s="60"/>
    </row>
    <row r="52" spans="1:43" ht="13.5" thickBot="1">
      <c r="A52" s="51"/>
      <c r="B52" s="225" t="s">
        <v>29</v>
      </c>
      <c r="C52" s="91">
        <f t="shared" ref="C52:AN52" si="110">SUM(C39:C41,C43:C44,C46:C47,C49:C51)</f>
        <v>0</v>
      </c>
      <c r="D52" s="92">
        <f t="shared" si="110"/>
        <v>0</v>
      </c>
      <c r="E52" s="93">
        <f t="shared" si="110"/>
        <v>1800</v>
      </c>
      <c r="F52" s="92">
        <f t="shared" si="110"/>
        <v>0</v>
      </c>
      <c r="G52" s="93">
        <f t="shared" si="110"/>
        <v>1800</v>
      </c>
      <c r="H52" s="92">
        <f t="shared" si="110"/>
        <v>0</v>
      </c>
      <c r="I52" s="94">
        <f t="shared" si="110"/>
        <v>3600</v>
      </c>
      <c r="J52" s="33">
        <f t="shared" si="110"/>
        <v>0</v>
      </c>
      <c r="K52" s="32">
        <f t="shared" si="110"/>
        <v>3600</v>
      </c>
      <c r="L52" s="92">
        <f t="shared" si="110"/>
        <v>1800</v>
      </c>
      <c r="M52" s="92">
        <f t="shared" si="110"/>
        <v>0</v>
      </c>
      <c r="N52" s="93">
        <f t="shared" si="110"/>
        <v>1800</v>
      </c>
      <c r="O52" s="92">
        <f t="shared" si="110"/>
        <v>0</v>
      </c>
      <c r="P52" s="93">
        <f t="shared" si="110"/>
        <v>1800</v>
      </c>
      <c r="Q52" s="92">
        <f t="shared" si="110"/>
        <v>0</v>
      </c>
      <c r="R52" s="94">
        <f t="shared" si="110"/>
        <v>5400</v>
      </c>
      <c r="S52" s="33">
        <f t="shared" si="110"/>
        <v>0</v>
      </c>
      <c r="T52" s="32">
        <f t="shared" si="110"/>
        <v>5400</v>
      </c>
      <c r="U52" s="92">
        <f t="shared" si="110"/>
        <v>1800</v>
      </c>
      <c r="V52" s="92">
        <f t="shared" si="110"/>
        <v>0</v>
      </c>
      <c r="W52" s="93">
        <f t="shared" si="110"/>
        <v>1800</v>
      </c>
      <c r="X52" s="92">
        <f t="shared" si="110"/>
        <v>0</v>
      </c>
      <c r="Y52" s="93">
        <f t="shared" si="110"/>
        <v>1800</v>
      </c>
      <c r="Z52" s="95">
        <f t="shared" si="110"/>
        <v>0</v>
      </c>
      <c r="AA52" s="94">
        <f t="shared" si="110"/>
        <v>5400</v>
      </c>
      <c r="AB52" s="33">
        <f t="shared" si="110"/>
        <v>0</v>
      </c>
      <c r="AC52" s="32">
        <f t="shared" si="110"/>
        <v>5400</v>
      </c>
      <c r="AD52" s="92">
        <f t="shared" si="110"/>
        <v>0</v>
      </c>
      <c r="AE52" s="92">
        <f t="shared" si="110"/>
        <v>0</v>
      </c>
      <c r="AF52" s="93">
        <f t="shared" si="110"/>
        <v>0</v>
      </c>
      <c r="AG52" s="92">
        <f t="shared" si="110"/>
        <v>0</v>
      </c>
      <c r="AH52" s="93">
        <f t="shared" si="110"/>
        <v>0</v>
      </c>
      <c r="AI52" s="95">
        <f t="shared" si="110"/>
        <v>0</v>
      </c>
      <c r="AJ52" s="94">
        <f t="shared" si="110"/>
        <v>0</v>
      </c>
      <c r="AK52" s="33">
        <f t="shared" si="110"/>
        <v>0</v>
      </c>
      <c r="AL52" s="32">
        <f t="shared" si="110"/>
        <v>0</v>
      </c>
      <c r="AM52" s="94">
        <f t="shared" si="110"/>
        <v>14400</v>
      </c>
      <c r="AN52" s="33">
        <f t="shared" si="110"/>
        <v>0</v>
      </c>
      <c r="AO52" s="33">
        <f t="shared" si="109"/>
        <v>14400</v>
      </c>
      <c r="AP52" s="60"/>
    </row>
    <row r="53" spans="1:43" ht="13.5" thickBot="1">
      <c r="A53" s="51"/>
      <c r="B53" s="68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60"/>
    </row>
    <row r="54" spans="1:43" ht="26.5" thickBot="1">
      <c r="A54" s="51"/>
      <c r="B54" s="227" t="s">
        <v>30</v>
      </c>
      <c r="C54" s="36" t="s">
        <v>19</v>
      </c>
      <c r="D54" s="37" t="s">
        <v>20</v>
      </c>
      <c r="E54" s="38" t="s">
        <v>21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60"/>
    </row>
    <row r="55" spans="1:43">
      <c r="A55" s="51"/>
      <c r="B55" s="228" t="s">
        <v>22</v>
      </c>
      <c r="C55" s="96">
        <f>SUM(AM39:AM41)</f>
        <v>4800</v>
      </c>
      <c r="D55" s="97">
        <f>SUM(AN39:AN41)</f>
        <v>0</v>
      </c>
      <c r="E55" s="97">
        <f>C55-D55</f>
        <v>4800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60"/>
    </row>
    <row r="56" spans="1:43">
      <c r="A56" s="51"/>
      <c r="B56" s="229" t="s">
        <v>26</v>
      </c>
      <c r="C56" s="96">
        <f>SUM(AM43:AM44)</f>
        <v>2400</v>
      </c>
      <c r="D56" s="97">
        <f>SUM(AN43:AN44)</f>
        <v>0</v>
      </c>
      <c r="E56" s="97">
        <f>C56-D56</f>
        <v>2400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60"/>
    </row>
    <row r="57" spans="1:43">
      <c r="A57" s="51"/>
      <c r="B57" s="230" t="s">
        <v>27</v>
      </c>
      <c r="C57" s="96">
        <f>SUM(AM46:AM47)</f>
        <v>3200</v>
      </c>
      <c r="D57" s="97">
        <f>SUM(AN46:AN47)</f>
        <v>0</v>
      </c>
      <c r="E57" s="97">
        <f>C57-D57</f>
        <v>3200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60"/>
    </row>
    <row r="58" spans="1:43" ht="13.5" thickBot="1">
      <c r="A58" s="51"/>
      <c r="B58" s="224" t="s">
        <v>28</v>
      </c>
      <c r="C58" s="98">
        <f t="shared" ref="C58:D58" si="111">SUM(AM49:AM51)</f>
        <v>4000</v>
      </c>
      <c r="D58" s="99">
        <f t="shared" si="111"/>
        <v>0</v>
      </c>
      <c r="E58" s="99">
        <f>C58-D58</f>
        <v>4000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60"/>
    </row>
    <row r="59" spans="1:43" ht="13.5" thickBot="1">
      <c r="A59" s="51"/>
      <c r="B59" s="225" t="s">
        <v>29</v>
      </c>
      <c r="C59" s="100">
        <f t="shared" ref="C59:D59" si="112">SUM(C55:C58)</f>
        <v>14400</v>
      </c>
      <c r="D59" s="101">
        <f t="shared" si="112"/>
        <v>0</v>
      </c>
      <c r="E59" s="101">
        <f>C59-D59</f>
        <v>14400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60"/>
    </row>
    <row r="60" spans="1:43">
      <c r="A60" s="51"/>
      <c r="B60" s="67"/>
      <c r="C60" s="67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60"/>
    </row>
    <row r="61" spans="1:43">
      <c r="A61" s="51"/>
      <c r="B61" s="67"/>
      <c r="C61" s="6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60"/>
    </row>
    <row r="62" spans="1:43">
      <c r="A62" s="51"/>
      <c r="B62" s="67"/>
      <c r="C62" s="6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60"/>
    </row>
    <row r="63" spans="1:43">
      <c r="A63" s="51"/>
      <c r="B63" s="67"/>
      <c r="C63" s="67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60"/>
    </row>
    <row r="64" spans="1:43">
      <c r="A64" s="51"/>
      <c r="B64" s="67"/>
      <c r="C64" s="67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60"/>
    </row>
    <row r="65" spans="1:44">
      <c r="A65" s="51"/>
      <c r="B65" s="67"/>
      <c r="C65" s="67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60"/>
    </row>
    <row r="66" spans="1:44">
      <c r="A66" s="51"/>
      <c r="B66" s="67"/>
      <c r="C66" s="67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60"/>
    </row>
    <row r="67" spans="1:44">
      <c r="A67" s="51"/>
      <c r="B67" s="67"/>
      <c r="C67" s="67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60"/>
    </row>
    <row r="68" spans="1:44">
      <c r="A68" s="51"/>
      <c r="B68" s="67"/>
      <c r="C68" s="67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60"/>
    </row>
    <row r="69" spans="1:44">
      <c r="A69" s="51"/>
      <c r="B69" s="67"/>
      <c r="C69" s="6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60"/>
    </row>
    <row r="70" spans="1:44">
      <c r="A70" s="51"/>
      <c r="B70" s="67"/>
      <c r="C70" s="67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60"/>
    </row>
    <row r="71" spans="1:44">
      <c r="A71" s="51"/>
      <c r="B71" s="67"/>
      <c r="C71" s="67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60"/>
    </row>
    <row r="72" spans="1:44">
      <c r="A72" s="51"/>
      <c r="B72" s="67"/>
      <c r="C72" s="67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60"/>
    </row>
    <row r="73" spans="1:44">
      <c r="B73" s="67"/>
      <c r="C73" s="67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60"/>
    </row>
    <row r="74" spans="1:44">
      <c r="B74" s="67"/>
      <c r="C74" s="67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60"/>
    </row>
    <row r="75" spans="1:44" ht="30" customHeight="1" thickBot="1">
      <c r="A75" s="51"/>
      <c r="B75" s="103"/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5"/>
      <c r="AR75" s="70"/>
    </row>
    <row r="76" spans="1:44" ht="23.5">
      <c r="A76" s="223" t="s">
        <v>31</v>
      </c>
      <c r="B76" s="7"/>
      <c r="C76" s="34"/>
      <c r="D76" s="3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0"/>
    </row>
    <row r="77" spans="1:44" ht="13.5" thickBot="1">
      <c r="A77" s="7"/>
      <c r="B77" s="106"/>
      <c r="C77" s="6"/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0"/>
    </row>
    <row r="78" spans="1:44">
      <c r="A78" s="7"/>
      <c r="B78" s="69"/>
      <c r="C78" s="314" t="s">
        <v>5</v>
      </c>
      <c r="D78" s="315"/>
      <c r="E78" s="314" t="s">
        <v>6</v>
      </c>
      <c r="F78" s="315"/>
      <c r="G78" s="314" t="s">
        <v>7</v>
      </c>
      <c r="H78" s="315"/>
      <c r="I78" s="311" t="s">
        <v>8</v>
      </c>
      <c r="J78" s="312"/>
      <c r="K78" s="313"/>
      <c r="L78" s="314" t="s">
        <v>9</v>
      </c>
      <c r="M78" s="315"/>
      <c r="N78" s="314" t="s">
        <v>10</v>
      </c>
      <c r="O78" s="315"/>
      <c r="P78" s="314" t="s">
        <v>11</v>
      </c>
      <c r="Q78" s="315"/>
      <c r="R78" s="311" t="s">
        <v>12</v>
      </c>
      <c r="S78" s="312"/>
      <c r="T78" s="313"/>
      <c r="U78" s="314" t="s">
        <v>13</v>
      </c>
      <c r="V78" s="315"/>
      <c r="W78" s="314" t="s">
        <v>14</v>
      </c>
      <c r="X78" s="315"/>
      <c r="Y78" s="314" t="s">
        <v>15</v>
      </c>
      <c r="Z78" s="315"/>
      <c r="AA78" s="311" t="s">
        <v>16</v>
      </c>
      <c r="AB78" s="312"/>
      <c r="AC78" s="313"/>
      <c r="AD78" s="314" t="s">
        <v>17</v>
      </c>
      <c r="AE78" s="315"/>
      <c r="AF78" s="314" t="s">
        <v>17</v>
      </c>
      <c r="AG78" s="315"/>
      <c r="AH78" s="314" t="s">
        <v>17</v>
      </c>
      <c r="AI78" s="315"/>
      <c r="AJ78" s="311" t="s">
        <v>16</v>
      </c>
      <c r="AK78" s="312"/>
      <c r="AL78" s="313"/>
      <c r="AM78" s="311" t="s">
        <v>18</v>
      </c>
      <c r="AN78" s="312"/>
      <c r="AO78" s="312"/>
      <c r="AP78" s="70"/>
    </row>
    <row r="79" spans="1:44" ht="26">
      <c r="A79" s="34"/>
      <c r="B79" s="9"/>
      <c r="C79" s="10" t="s">
        <v>19</v>
      </c>
      <c r="D79" s="13" t="s">
        <v>20</v>
      </c>
      <c r="E79" s="10" t="s">
        <v>19</v>
      </c>
      <c r="F79" s="13" t="s">
        <v>20</v>
      </c>
      <c r="G79" s="10" t="s">
        <v>19</v>
      </c>
      <c r="H79" s="13" t="s">
        <v>20</v>
      </c>
      <c r="I79" s="14" t="s">
        <v>19</v>
      </c>
      <c r="J79" s="15" t="s">
        <v>20</v>
      </c>
      <c r="K79" s="16" t="s">
        <v>21</v>
      </c>
      <c r="L79" s="10" t="s">
        <v>19</v>
      </c>
      <c r="M79" s="13" t="s">
        <v>20</v>
      </c>
      <c r="N79" s="10" t="s">
        <v>19</v>
      </c>
      <c r="O79" s="13" t="s">
        <v>20</v>
      </c>
      <c r="P79" s="10" t="s">
        <v>19</v>
      </c>
      <c r="Q79" s="13" t="s">
        <v>20</v>
      </c>
      <c r="R79" s="14" t="s">
        <v>19</v>
      </c>
      <c r="S79" s="15" t="s">
        <v>20</v>
      </c>
      <c r="T79" s="16" t="s">
        <v>21</v>
      </c>
      <c r="U79" s="10" t="s">
        <v>19</v>
      </c>
      <c r="V79" s="13" t="s">
        <v>20</v>
      </c>
      <c r="W79" s="10" t="s">
        <v>19</v>
      </c>
      <c r="X79" s="13" t="s">
        <v>20</v>
      </c>
      <c r="Y79" s="10" t="s">
        <v>19</v>
      </c>
      <c r="Z79" s="13" t="s">
        <v>20</v>
      </c>
      <c r="AA79" s="14" t="s">
        <v>19</v>
      </c>
      <c r="AB79" s="15" t="s">
        <v>20</v>
      </c>
      <c r="AC79" s="16" t="s">
        <v>21</v>
      </c>
      <c r="AD79" s="10" t="s">
        <v>19</v>
      </c>
      <c r="AE79" s="13" t="s">
        <v>20</v>
      </c>
      <c r="AF79" s="10" t="s">
        <v>19</v>
      </c>
      <c r="AG79" s="13" t="s">
        <v>20</v>
      </c>
      <c r="AH79" s="10" t="s">
        <v>19</v>
      </c>
      <c r="AI79" s="13" t="s">
        <v>20</v>
      </c>
      <c r="AJ79" s="14" t="s">
        <v>19</v>
      </c>
      <c r="AK79" s="15" t="s">
        <v>20</v>
      </c>
      <c r="AL79" s="16" t="s">
        <v>21</v>
      </c>
      <c r="AM79" s="14" t="s">
        <v>19</v>
      </c>
      <c r="AN79" s="15" t="s">
        <v>20</v>
      </c>
      <c r="AO79" s="17" t="s">
        <v>21</v>
      </c>
      <c r="AP79" s="70"/>
    </row>
    <row r="80" spans="1:44">
      <c r="A80" s="7"/>
      <c r="B80" s="226" t="s">
        <v>32</v>
      </c>
      <c r="C80" s="52"/>
      <c r="D80" s="53"/>
      <c r="E80" s="52"/>
      <c r="F80" s="53"/>
      <c r="G80" s="52"/>
      <c r="H80" s="53"/>
      <c r="I80" s="52"/>
      <c r="J80" s="54"/>
      <c r="K80" s="53"/>
      <c r="L80" s="52"/>
      <c r="M80" s="53"/>
      <c r="N80" s="52"/>
      <c r="O80" s="53"/>
      <c r="P80" s="52"/>
      <c r="Q80" s="53"/>
      <c r="R80" s="52"/>
      <c r="S80" s="54"/>
      <c r="T80" s="55"/>
      <c r="U80" s="52"/>
      <c r="V80" s="53"/>
      <c r="W80" s="52"/>
      <c r="X80" s="53"/>
      <c r="Y80" s="52"/>
      <c r="Z80" s="53"/>
      <c r="AA80" s="52"/>
      <c r="AB80" s="54"/>
      <c r="AC80" s="53"/>
      <c r="AD80" s="56"/>
      <c r="AE80" s="57"/>
      <c r="AF80" s="56"/>
      <c r="AG80" s="57"/>
      <c r="AH80" s="56"/>
      <c r="AI80" s="57"/>
      <c r="AJ80" s="56"/>
      <c r="AK80" s="58"/>
      <c r="AL80" s="55"/>
      <c r="AM80" s="52"/>
      <c r="AN80" s="59"/>
      <c r="AO80" s="59"/>
      <c r="AP80" s="70"/>
    </row>
    <row r="81" spans="1:43">
      <c r="A81" s="7"/>
      <c r="B81" s="67" t="s">
        <v>33</v>
      </c>
      <c r="C81" s="62">
        <v>0</v>
      </c>
      <c r="D81" s="63">
        <v>0</v>
      </c>
      <c r="E81" s="62">
        <v>1000</v>
      </c>
      <c r="F81" s="63">
        <v>0</v>
      </c>
      <c r="G81" s="62">
        <v>1000</v>
      </c>
      <c r="H81" s="63">
        <v>0</v>
      </c>
      <c r="I81" s="62">
        <f>SUM(C81+E81+G81)</f>
        <v>2000</v>
      </c>
      <c r="J81" s="64">
        <f t="shared" ref="J81:J82" si="113">SUM(D81+F81+H81)</f>
        <v>0</v>
      </c>
      <c r="K81" s="65">
        <f t="shared" ref="K81:K83" si="114">I81-J81</f>
        <v>2000</v>
      </c>
      <c r="L81" s="62">
        <v>1000</v>
      </c>
      <c r="M81" s="63">
        <v>0</v>
      </c>
      <c r="N81" s="62">
        <v>1000</v>
      </c>
      <c r="O81" s="63">
        <v>0</v>
      </c>
      <c r="P81" s="62">
        <v>1000</v>
      </c>
      <c r="Q81" s="63">
        <v>0</v>
      </c>
      <c r="R81" s="62">
        <f t="shared" ref="R81:S83" si="115">SUM(L81+N81+P81)</f>
        <v>3000</v>
      </c>
      <c r="S81" s="64">
        <f t="shared" si="115"/>
        <v>0</v>
      </c>
      <c r="T81" s="65">
        <f t="shared" ref="T81:T83" si="116">R81-S81</f>
        <v>3000</v>
      </c>
      <c r="U81" s="62">
        <v>1000</v>
      </c>
      <c r="V81" s="63">
        <v>0</v>
      </c>
      <c r="W81" s="62">
        <v>1000</v>
      </c>
      <c r="X81" s="63">
        <v>0</v>
      </c>
      <c r="Y81" s="62">
        <v>1000</v>
      </c>
      <c r="Z81" s="63">
        <v>0</v>
      </c>
      <c r="AA81" s="62">
        <f t="shared" ref="AA81:AB83" si="117">SUM(U81+W81+Y81)</f>
        <v>3000</v>
      </c>
      <c r="AB81" s="64">
        <f t="shared" si="117"/>
        <v>0</v>
      </c>
      <c r="AC81" s="65">
        <f t="shared" ref="AC81:AC83" si="118">AA81-AB81</f>
        <v>3000</v>
      </c>
      <c r="AD81" s="62"/>
      <c r="AE81" s="63">
        <v>0</v>
      </c>
      <c r="AF81" s="62"/>
      <c r="AG81" s="63">
        <v>0</v>
      </c>
      <c r="AH81" s="62"/>
      <c r="AI81" s="63">
        <v>0</v>
      </c>
      <c r="AJ81" s="62">
        <f t="shared" ref="AJ81:AK83" si="119">SUM(AD81+AF81+AH81)</f>
        <v>0</v>
      </c>
      <c r="AK81" s="64">
        <f t="shared" si="119"/>
        <v>0</v>
      </c>
      <c r="AL81" s="65">
        <f t="shared" ref="AL81:AL83" si="120">AJ81-AK81</f>
        <v>0</v>
      </c>
      <c r="AM81" s="62">
        <f t="shared" ref="AM81:AN83" si="121">SUM(I81+R81+AA81+AJ81)</f>
        <v>8000</v>
      </c>
      <c r="AN81" s="64">
        <f t="shared" si="121"/>
        <v>0</v>
      </c>
      <c r="AO81" s="66">
        <f t="shared" ref="AO81:AO83" si="122">AM81-AN81</f>
        <v>8000</v>
      </c>
      <c r="AP81" s="70"/>
    </row>
    <row r="82" spans="1:43">
      <c r="A82" s="7"/>
      <c r="B82" s="67"/>
      <c r="C82" s="62"/>
      <c r="D82" s="63"/>
      <c r="E82" s="62"/>
      <c r="F82" s="63"/>
      <c r="G82" s="62"/>
      <c r="H82" s="63"/>
      <c r="I82" s="62">
        <v>0</v>
      </c>
      <c r="J82" s="64">
        <f t="shared" si="113"/>
        <v>0</v>
      </c>
      <c r="K82" s="65">
        <f t="shared" si="114"/>
        <v>0</v>
      </c>
      <c r="L82" s="62"/>
      <c r="M82" s="63"/>
      <c r="N82" s="62"/>
      <c r="O82" s="63"/>
      <c r="P82" s="62"/>
      <c r="Q82" s="63"/>
      <c r="R82" s="62">
        <f t="shared" si="115"/>
        <v>0</v>
      </c>
      <c r="S82" s="64">
        <f t="shared" si="115"/>
        <v>0</v>
      </c>
      <c r="T82" s="65">
        <f t="shared" si="116"/>
        <v>0</v>
      </c>
      <c r="U82" s="62"/>
      <c r="V82" s="63"/>
      <c r="W82" s="62"/>
      <c r="X82" s="63"/>
      <c r="Y82" s="62"/>
      <c r="Z82" s="63"/>
      <c r="AA82" s="62">
        <f t="shared" si="117"/>
        <v>0</v>
      </c>
      <c r="AB82" s="64">
        <f t="shared" si="117"/>
        <v>0</v>
      </c>
      <c r="AC82" s="65">
        <f t="shared" si="118"/>
        <v>0</v>
      </c>
      <c r="AD82" s="62"/>
      <c r="AE82" s="63">
        <v>0</v>
      </c>
      <c r="AF82" s="62"/>
      <c r="AG82" s="63">
        <v>0</v>
      </c>
      <c r="AH82" s="62"/>
      <c r="AI82" s="63">
        <v>0</v>
      </c>
      <c r="AJ82" s="62">
        <f t="shared" si="119"/>
        <v>0</v>
      </c>
      <c r="AK82" s="64">
        <f t="shared" si="119"/>
        <v>0</v>
      </c>
      <c r="AL82" s="65">
        <f t="shared" si="120"/>
        <v>0</v>
      </c>
      <c r="AM82" s="62">
        <f t="shared" si="121"/>
        <v>0</v>
      </c>
      <c r="AN82" s="64">
        <f t="shared" si="121"/>
        <v>0</v>
      </c>
      <c r="AO82" s="66">
        <f t="shared" si="122"/>
        <v>0</v>
      </c>
      <c r="AP82" s="70"/>
    </row>
    <row r="83" spans="1:43">
      <c r="A83" s="7"/>
      <c r="B83" s="67"/>
      <c r="C83" s="62"/>
      <c r="D83" s="63"/>
      <c r="E83" s="62"/>
      <c r="F83" s="63"/>
      <c r="G83" s="62"/>
      <c r="H83" s="63"/>
      <c r="I83" s="62">
        <f>C83+E83+G83</f>
        <v>0</v>
      </c>
      <c r="J83" s="64">
        <f>SUM(D83+F83+H83)</f>
        <v>0</v>
      </c>
      <c r="K83" s="65">
        <f t="shared" si="114"/>
        <v>0</v>
      </c>
      <c r="L83" s="62"/>
      <c r="M83" s="63"/>
      <c r="N83" s="62"/>
      <c r="O83" s="63"/>
      <c r="P83" s="62"/>
      <c r="Q83" s="63"/>
      <c r="R83" s="62">
        <f t="shared" si="115"/>
        <v>0</v>
      </c>
      <c r="S83" s="64">
        <f t="shared" si="115"/>
        <v>0</v>
      </c>
      <c r="T83" s="65">
        <f t="shared" si="116"/>
        <v>0</v>
      </c>
      <c r="U83" s="62"/>
      <c r="V83" s="63"/>
      <c r="W83" s="62"/>
      <c r="X83" s="63"/>
      <c r="Y83" s="62"/>
      <c r="Z83" s="63"/>
      <c r="AA83" s="62">
        <f t="shared" si="117"/>
        <v>0</v>
      </c>
      <c r="AB83" s="64">
        <f t="shared" si="117"/>
        <v>0</v>
      </c>
      <c r="AC83" s="65">
        <f t="shared" si="118"/>
        <v>0</v>
      </c>
      <c r="AD83" s="62"/>
      <c r="AE83" s="63">
        <v>0</v>
      </c>
      <c r="AF83" s="62"/>
      <c r="AG83" s="63">
        <v>0</v>
      </c>
      <c r="AH83" s="62"/>
      <c r="AI83" s="63">
        <v>0</v>
      </c>
      <c r="AJ83" s="62">
        <f t="shared" si="119"/>
        <v>0</v>
      </c>
      <c r="AK83" s="64">
        <f t="shared" si="119"/>
        <v>0</v>
      </c>
      <c r="AL83" s="65">
        <f t="shared" si="120"/>
        <v>0</v>
      </c>
      <c r="AM83" s="62">
        <f t="shared" si="121"/>
        <v>0</v>
      </c>
      <c r="AN83" s="64">
        <f t="shared" si="121"/>
        <v>0</v>
      </c>
      <c r="AO83" s="66">
        <f t="shared" si="122"/>
        <v>0</v>
      </c>
      <c r="AP83" s="70"/>
    </row>
    <row r="84" spans="1:43">
      <c r="A84" s="7"/>
      <c r="B84" s="229" t="s">
        <v>34</v>
      </c>
      <c r="C84" s="71"/>
      <c r="D84" s="72"/>
      <c r="E84" s="71"/>
      <c r="F84" s="72"/>
      <c r="G84" s="71"/>
      <c r="H84" s="72"/>
      <c r="I84" s="71"/>
      <c r="J84" s="73"/>
      <c r="K84" s="74"/>
      <c r="L84" s="71"/>
      <c r="M84" s="72"/>
      <c r="N84" s="71"/>
      <c r="O84" s="72"/>
      <c r="P84" s="71"/>
      <c r="Q84" s="72"/>
      <c r="R84" s="71"/>
      <c r="S84" s="73"/>
      <c r="T84" s="74"/>
      <c r="U84" s="71"/>
      <c r="V84" s="72"/>
      <c r="W84" s="71"/>
      <c r="X84" s="72"/>
      <c r="Y84" s="71"/>
      <c r="Z84" s="72"/>
      <c r="AA84" s="71"/>
      <c r="AB84" s="73"/>
      <c r="AC84" s="74"/>
      <c r="AD84" s="71"/>
      <c r="AE84" s="72"/>
      <c r="AF84" s="71"/>
      <c r="AG84" s="72"/>
      <c r="AH84" s="71"/>
      <c r="AI84" s="72"/>
      <c r="AJ84" s="71"/>
      <c r="AK84" s="73"/>
      <c r="AL84" s="74"/>
      <c r="AM84" s="71"/>
      <c r="AN84" s="73"/>
      <c r="AO84" s="75"/>
      <c r="AP84" s="70"/>
    </row>
    <row r="85" spans="1:43">
      <c r="A85" s="7"/>
      <c r="B85" s="67" t="s">
        <v>35</v>
      </c>
      <c r="C85" s="62">
        <v>0</v>
      </c>
      <c r="D85" s="63">
        <v>0</v>
      </c>
      <c r="E85" s="62">
        <v>1000</v>
      </c>
      <c r="F85" s="63">
        <v>0</v>
      </c>
      <c r="G85" s="62">
        <v>500</v>
      </c>
      <c r="H85" s="63">
        <v>0</v>
      </c>
      <c r="I85" s="62">
        <f>SUM(C85+E85+G85)</f>
        <v>1500</v>
      </c>
      <c r="J85" s="64">
        <f t="shared" ref="J85:J86" si="123">SUM(D85+F85+H85)</f>
        <v>0</v>
      </c>
      <c r="K85" s="65">
        <f t="shared" ref="K85:K86" si="124">I85-J85</f>
        <v>1500</v>
      </c>
      <c r="L85" s="62">
        <v>500</v>
      </c>
      <c r="M85" s="63">
        <v>0</v>
      </c>
      <c r="N85" s="62">
        <v>1000</v>
      </c>
      <c r="O85" s="63">
        <v>0</v>
      </c>
      <c r="P85" s="62">
        <v>500</v>
      </c>
      <c r="Q85" s="63">
        <v>0</v>
      </c>
      <c r="R85" s="62">
        <f t="shared" ref="R85:S86" si="125">SUM(L85+N85+P85)</f>
        <v>2000</v>
      </c>
      <c r="S85" s="64">
        <f t="shared" si="125"/>
        <v>0</v>
      </c>
      <c r="T85" s="65">
        <f t="shared" ref="T85:T86" si="126">R85-S85</f>
        <v>2000</v>
      </c>
      <c r="U85" s="62">
        <v>500</v>
      </c>
      <c r="V85" s="63">
        <v>0</v>
      </c>
      <c r="W85" s="62">
        <v>2000</v>
      </c>
      <c r="X85" s="63">
        <v>0</v>
      </c>
      <c r="Y85" s="62">
        <v>500</v>
      </c>
      <c r="Z85" s="63">
        <v>0</v>
      </c>
      <c r="AA85" s="62">
        <f t="shared" ref="AA85:AB86" si="127">SUM(U85+W85+Y85)</f>
        <v>3000</v>
      </c>
      <c r="AB85" s="64">
        <f t="shared" si="127"/>
        <v>0</v>
      </c>
      <c r="AC85" s="65">
        <f t="shared" ref="AC85:AC86" si="128">AA85-AB85</f>
        <v>3000</v>
      </c>
      <c r="AD85" s="62"/>
      <c r="AE85" s="63">
        <v>0</v>
      </c>
      <c r="AF85" s="62"/>
      <c r="AG85" s="63">
        <v>0</v>
      </c>
      <c r="AH85" s="62"/>
      <c r="AI85" s="63">
        <v>0</v>
      </c>
      <c r="AJ85" s="62">
        <f t="shared" ref="AJ85:AK86" si="129">SUM(AD85+AF85+AH85)</f>
        <v>0</v>
      </c>
      <c r="AK85" s="64">
        <f t="shared" si="129"/>
        <v>0</v>
      </c>
      <c r="AL85" s="65">
        <f t="shared" ref="AL85:AL86" si="130">AJ85-AK85</f>
        <v>0</v>
      </c>
      <c r="AM85" s="62">
        <f t="shared" ref="AM85:AN86" si="131">SUM(I85+R85+AA85+AJ85)</f>
        <v>6500</v>
      </c>
      <c r="AN85" s="64">
        <f t="shared" si="131"/>
        <v>0</v>
      </c>
      <c r="AO85" s="66">
        <f t="shared" ref="AO85:AO86" si="132">AM85-AN85</f>
        <v>6500</v>
      </c>
      <c r="AP85" s="70"/>
    </row>
    <row r="86" spans="1:43">
      <c r="A86" s="7"/>
      <c r="B86" s="67"/>
      <c r="C86" s="62"/>
      <c r="D86" s="63"/>
      <c r="E86" s="62"/>
      <c r="F86" s="63"/>
      <c r="G86" s="62"/>
      <c r="H86" s="63"/>
      <c r="I86" s="62">
        <f>SUM(C86+E86+G86)</f>
        <v>0</v>
      </c>
      <c r="J86" s="64">
        <f t="shared" si="123"/>
        <v>0</v>
      </c>
      <c r="K86" s="65">
        <f t="shared" si="124"/>
        <v>0</v>
      </c>
      <c r="L86" s="62"/>
      <c r="M86" s="63"/>
      <c r="N86" s="62"/>
      <c r="O86" s="63"/>
      <c r="P86" s="62"/>
      <c r="Q86" s="63"/>
      <c r="R86" s="62">
        <f t="shared" si="125"/>
        <v>0</v>
      </c>
      <c r="S86" s="64">
        <f t="shared" si="125"/>
        <v>0</v>
      </c>
      <c r="T86" s="65">
        <f t="shared" si="126"/>
        <v>0</v>
      </c>
      <c r="U86" s="62"/>
      <c r="V86" s="63"/>
      <c r="W86" s="62"/>
      <c r="X86" s="63"/>
      <c r="Y86" s="62"/>
      <c r="Z86" s="63"/>
      <c r="AA86" s="62">
        <f t="shared" si="127"/>
        <v>0</v>
      </c>
      <c r="AB86" s="64">
        <f t="shared" si="127"/>
        <v>0</v>
      </c>
      <c r="AC86" s="65">
        <f t="shared" si="128"/>
        <v>0</v>
      </c>
      <c r="AD86" s="62"/>
      <c r="AE86" s="63">
        <v>0</v>
      </c>
      <c r="AF86" s="62"/>
      <c r="AG86" s="63">
        <v>0</v>
      </c>
      <c r="AH86" s="62"/>
      <c r="AI86" s="63">
        <v>0</v>
      </c>
      <c r="AJ86" s="62">
        <f t="shared" si="129"/>
        <v>0</v>
      </c>
      <c r="AK86" s="64">
        <f t="shared" si="129"/>
        <v>0</v>
      </c>
      <c r="AL86" s="65">
        <f t="shared" si="130"/>
        <v>0</v>
      </c>
      <c r="AM86" s="62">
        <f t="shared" si="131"/>
        <v>0</v>
      </c>
      <c r="AN86" s="64">
        <f t="shared" si="131"/>
        <v>0</v>
      </c>
      <c r="AO86" s="66">
        <f t="shared" si="132"/>
        <v>0</v>
      </c>
      <c r="AP86" s="70"/>
    </row>
    <row r="87" spans="1:43">
      <c r="A87" s="7"/>
      <c r="B87" s="231"/>
      <c r="C87" s="76"/>
      <c r="D87" s="77"/>
      <c r="E87" s="76"/>
      <c r="F87" s="77"/>
      <c r="G87" s="76"/>
      <c r="H87" s="77"/>
      <c r="I87" s="76"/>
      <c r="J87" s="78"/>
      <c r="K87" s="79"/>
      <c r="L87" s="76"/>
      <c r="M87" s="77"/>
      <c r="N87" s="76"/>
      <c r="O87" s="77"/>
      <c r="P87" s="76"/>
      <c r="Q87" s="77"/>
      <c r="R87" s="76"/>
      <c r="S87" s="78"/>
      <c r="T87" s="79"/>
      <c r="U87" s="76"/>
      <c r="V87" s="77"/>
      <c r="W87" s="76"/>
      <c r="X87" s="77"/>
      <c r="Y87" s="76"/>
      <c r="Z87" s="77"/>
      <c r="AA87" s="76"/>
      <c r="AB87" s="78"/>
      <c r="AC87" s="79"/>
      <c r="AD87" s="76"/>
      <c r="AE87" s="77"/>
      <c r="AF87" s="76"/>
      <c r="AG87" s="77"/>
      <c r="AH87" s="76"/>
      <c r="AI87" s="77"/>
      <c r="AJ87" s="76"/>
      <c r="AK87" s="78"/>
      <c r="AL87" s="79"/>
      <c r="AM87" s="76"/>
      <c r="AN87" s="78"/>
      <c r="AO87" s="80"/>
      <c r="AP87" s="70"/>
    </row>
    <row r="88" spans="1:43">
      <c r="A88" s="7"/>
      <c r="B88" s="67"/>
      <c r="C88" s="62"/>
      <c r="D88" s="63"/>
      <c r="E88" s="62"/>
      <c r="F88" s="63"/>
      <c r="G88" s="62"/>
      <c r="H88" s="63"/>
      <c r="I88" s="62">
        <f>SUM(C88+E88+G88)</f>
        <v>0</v>
      </c>
      <c r="J88" s="64">
        <f t="shared" ref="J88" si="133">SUM(D88+F88+H88)</f>
        <v>0</v>
      </c>
      <c r="K88" s="65">
        <f t="shared" ref="K88:K89" si="134">I88-J88</f>
        <v>0</v>
      </c>
      <c r="L88" s="62"/>
      <c r="M88" s="63"/>
      <c r="N88" s="62"/>
      <c r="O88" s="63"/>
      <c r="P88" s="62"/>
      <c r="Q88" s="63"/>
      <c r="R88" s="62">
        <v>0</v>
      </c>
      <c r="S88" s="64">
        <f t="shared" ref="R88:S89" si="135">SUM(M88+O88+Q88)</f>
        <v>0</v>
      </c>
      <c r="T88" s="65">
        <f t="shared" ref="T88:T89" si="136">R88-S88</f>
        <v>0</v>
      </c>
      <c r="U88" s="62"/>
      <c r="V88" s="63"/>
      <c r="W88" s="62"/>
      <c r="X88" s="63"/>
      <c r="Y88" s="62"/>
      <c r="Z88" s="63"/>
      <c r="AA88" s="62">
        <f t="shared" ref="AA88:AB89" si="137">SUM(U88+W88+Y88)</f>
        <v>0</v>
      </c>
      <c r="AB88" s="64">
        <f t="shared" si="137"/>
        <v>0</v>
      </c>
      <c r="AC88" s="65">
        <f t="shared" ref="AC88:AC89" si="138">AA88-AB88</f>
        <v>0</v>
      </c>
      <c r="AD88" s="62"/>
      <c r="AE88" s="63">
        <v>0</v>
      </c>
      <c r="AF88" s="62"/>
      <c r="AG88" s="63">
        <v>0</v>
      </c>
      <c r="AH88" s="62"/>
      <c r="AI88" s="63">
        <v>0</v>
      </c>
      <c r="AJ88" s="62">
        <f t="shared" ref="AJ88:AK89" si="139">SUM(AD88+AF88+AH88)</f>
        <v>0</v>
      </c>
      <c r="AK88" s="64">
        <f t="shared" si="139"/>
        <v>0</v>
      </c>
      <c r="AL88" s="65">
        <f t="shared" ref="AL88:AL89" si="140">AJ88-AK88</f>
        <v>0</v>
      </c>
      <c r="AM88" s="62">
        <f t="shared" ref="AM88:AN89" si="141">SUM(I88+R88+AA88+AJ88)</f>
        <v>0</v>
      </c>
      <c r="AN88" s="64">
        <f t="shared" si="141"/>
        <v>0</v>
      </c>
      <c r="AO88" s="66">
        <f t="shared" ref="AO88:AO89" si="142">AM88-AN88</f>
        <v>0</v>
      </c>
      <c r="AP88" s="70"/>
    </row>
    <row r="89" spans="1:43">
      <c r="A89" s="7"/>
      <c r="B89" s="67"/>
      <c r="C89" s="62"/>
      <c r="D89" s="63"/>
      <c r="E89" s="62"/>
      <c r="F89" s="63"/>
      <c r="G89" s="62"/>
      <c r="H89" s="63"/>
      <c r="I89" s="62">
        <f>SUM(C89+E89+G89)</f>
        <v>0</v>
      </c>
      <c r="J89" s="64">
        <v>0</v>
      </c>
      <c r="K89" s="65">
        <f t="shared" si="134"/>
        <v>0</v>
      </c>
      <c r="L89" s="62"/>
      <c r="M89" s="63"/>
      <c r="N89" s="62"/>
      <c r="O89" s="63"/>
      <c r="P89" s="62"/>
      <c r="Q89" s="63"/>
      <c r="R89" s="62">
        <f t="shared" si="135"/>
        <v>0</v>
      </c>
      <c r="S89" s="64">
        <f t="shared" si="135"/>
        <v>0</v>
      </c>
      <c r="T89" s="65">
        <f t="shared" si="136"/>
        <v>0</v>
      </c>
      <c r="U89" s="62"/>
      <c r="V89" s="63"/>
      <c r="W89" s="62"/>
      <c r="X89" s="63"/>
      <c r="Y89" s="62"/>
      <c r="Z89" s="63"/>
      <c r="AA89" s="62">
        <f t="shared" si="137"/>
        <v>0</v>
      </c>
      <c r="AB89" s="64">
        <f t="shared" si="137"/>
        <v>0</v>
      </c>
      <c r="AC89" s="65">
        <f t="shared" si="138"/>
        <v>0</v>
      </c>
      <c r="AD89" s="62"/>
      <c r="AE89" s="63">
        <v>0</v>
      </c>
      <c r="AF89" s="62"/>
      <c r="AG89" s="63">
        <v>0</v>
      </c>
      <c r="AH89" s="62"/>
      <c r="AI89" s="63">
        <v>0</v>
      </c>
      <c r="AJ89" s="62">
        <f t="shared" si="139"/>
        <v>0</v>
      </c>
      <c r="AK89" s="64">
        <f t="shared" si="139"/>
        <v>0</v>
      </c>
      <c r="AL89" s="65">
        <f t="shared" si="140"/>
        <v>0</v>
      </c>
      <c r="AM89" s="62">
        <f t="shared" si="141"/>
        <v>0</v>
      </c>
      <c r="AN89" s="64">
        <f t="shared" si="141"/>
        <v>0</v>
      </c>
      <c r="AO89" s="66">
        <f t="shared" si="142"/>
        <v>0</v>
      </c>
      <c r="AP89" s="70"/>
    </row>
    <row r="90" spans="1:43">
      <c r="A90" s="7"/>
      <c r="B90" s="232"/>
      <c r="C90" s="81"/>
      <c r="D90" s="82"/>
      <c r="E90" s="81"/>
      <c r="F90" s="82"/>
      <c r="G90" s="81"/>
      <c r="H90" s="82"/>
      <c r="I90" s="81"/>
      <c r="J90" s="83"/>
      <c r="K90" s="84"/>
      <c r="L90" s="81"/>
      <c r="M90" s="82"/>
      <c r="N90" s="81"/>
      <c r="O90" s="82"/>
      <c r="P90" s="81"/>
      <c r="Q90" s="82"/>
      <c r="R90" s="81"/>
      <c r="S90" s="83"/>
      <c r="T90" s="84"/>
      <c r="U90" s="81"/>
      <c r="V90" s="82"/>
      <c r="W90" s="81"/>
      <c r="X90" s="82"/>
      <c r="Y90" s="81"/>
      <c r="Z90" s="82"/>
      <c r="AA90" s="81"/>
      <c r="AB90" s="83"/>
      <c r="AC90" s="84"/>
      <c r="AD90" s="81"/>
      <c r="AE90" s="82"/>
      <c r="AF90" s="81"/>
      <c r="AG90" s="82"/>
      <c r="AH90" s="81"/>
      <c r="AI90" s="82"/>
      <c r="AJ90" s="81"/>
      <c r="AK90" s="83"/>
      <c r="AL90" s="84"/>
      <c r="AM90" s="81"/>
      <c r="AN90" s="83"/>
      <c r="AO90" s="85"/>
      <c r="AP90" s="70"/>
    </row>
    <row r="91" spans="1:43">
      <c r="A91" s="7"/>
      <c r="B91" s="67"/>
      <c r="C91" s="62"/>
      <c r="D91" s="63"/>
      <c r="E91" s="62"/>
      <c r="F91" s="63"/>
      <c r="G91" s="62"/>
      <c r="H91" s="63"/>
      <c r="I91" s="62">
        <f>SUM(C91+E91+G91)</f>
        <v>0</v>
      </c>
      <c r="J91" s="64">
        <f t="shared" ref="J91:J93" si="143">SUM(D91+F91+H91)</f>
        <v>0</v>
      </c>
      <c r="K91" s="65">
        <f t="shared" ref="K91:K93" si="144">I91-J91</f>
        <v>0</v>
      </c>
      <c r="L91" s="62"/>
      <c r="M91" s="63"/>
      <c r="N91" s="62"/>
      <c r="O91" s="63"/>
      <c r="P91" s="62"/>
      <c r="Q91" s="63"/>
      <c r="R91" s="62">
        <f t="shared" ref="R91:S93" si="145">SUM(L91+N91+P91)</f>
        <v>0</v>
      </c>
      <c r="S91" s="64">
        <f t="shared" si="145"/>
        <v>0</v>
      </c>
      <c r="T91" s="65">
        <f t="shared" ref="T91:T93" si="146">R91-S91</f>
        <v>0</v>
      </c>
      <c r="U91" s="62"/>
      <c r="V91" s="63"/>
      <c r="W91" s="62"/>
      <c r="X91" s="63"/>
      <c r="Y91" s="62"/>
      <c r="Z91" s="63"/>
      <c r="AA91" s="62">
        <f t="shared" ref="AA91:AB93" si="147">SUM(U91+W91+Y91)</f>
        <v>0</v>
      </c>
      <c r="AB91" s="64">
        <f t="shared" si="147"/>
        <v>0</v>
      </c>
      <c r="AC91" s="65">
        <f t="shared" ref="AC91:AC93" si="148">AA91-AB91</f>
        <v>0</v>
      </c>
      <c r="AD91" s="62"/>
      <c r="AE91" s="63">
        <v>0</v>
      </c>
      <c r="AF91" s="62"/>
      <c r="AG91" s="63">
        <v>0</v>
      </c>
      <c r="AH91" s="62"/>
      <c r="AI91" s="63">
        <v>0</v>
      </c>
      <c r="AJ91" s="62">
        <f t="shared" ref="AJ91:AK93" si="149">SUM(AD91+AF91+AH91)</f>
        <v>0</v>
      </c>
      <c r="AK91" s="64">
        <f t="shared" si="149"/>
        <v>0</v>
      </c>
      <c r="AL91" s="65">
        <f t="shared" ref="AL91:AL93" si="150">AJ91-AK91</f>
        <v>0</v>
      </c>
      <c r="AM91" s="62">
        <f t="shared" ref="AM91:AN93" si="151">SUM(I91+R91+AA91+AJ91)</f>
        <v>0</v>
      </c>
      <c r="AN91" s="64">
        <f t="shared" si="151"/>
        <v>0</v>
      </c>
      <c r="AO91" s="66">
        <f t="shared" ref="AO91:AO94" si="152">AM91-AN91</f>
        <v>0</v>
      </c>
      <c r="AP91" s="70"/>
    </row>
    <row r="92" spans="1:43">
      <c r="A92" s="7"/>
      <c r="B92" s="67"/>
      <c r="C92" s="62"/>
      <c r="D92" s="63"/>
      <c r="E92" s="62"/>
      <c r="F92" s="63"/>
      <c r="G92" s="62"/>
      <c r="H92" s="63"/>
      <c r="I92" s="62">
        <f>SUM(C92+E92+G92)</f>
        <v>0</v>
      </c>
      <c r="J92" s="64">
        <f t="shared" si="143"/>
        <v>0</v>
      </c>
      <c r="K92" s="65">
        <f t="shared" si="144"/>
        <v>0</v>
      </c>
      <c r="L92" s="62"/>
      <c r="M92" s="63"/>
      <c r="N92" s="62"/>
      <c r="O92" s="63"/>
      <c r="P92" s="62"/>
      <c r="Q92" s="63"/>
      <c r="R92" s="62">
        <f t="shared" si="145"/>
        <v>0</v>
      </c>
      <c r="S92" s="64">
        <f t="shared" si="145"/>
        <v>0</v>
      </c>
      <c r="T92" s="65">
        <f t="shared" si="146"/>
        <v>0</v>
      </c>
      <c r="U92" s="62"/>
      <c r="V92" s="63"/>
      <c r="W92" s="62"/>
      <c r="X92" s="63"/>
      <c r="Y92" s="62"/>
      <c r="Z92" s="63"/>
      <c r="AA92" s="62">
        <f t="shared" si="147"/>
        <v>0</v>
      </c>
      <c r="AB92" s="64">
        <f t="shared" si="147"/>
        <v>0</v>
      </c>
      <c r="AC92" s="65">
        <f t="shared" si="148"/>
        <v>0</v>
      </c>
      <c r="AD92" s="62"/>
      <c r="AE92" s="63">
        <v>0</v>
      </c>
      <c r="AF92" s="62"/>
      <c r="AG92" s="63">
        <v>0</v>
      </c>
      <c r="AH92" s="62"/>
      <c r="AI92" s="63">
        <v>0</v>
      </c>
      <c r="AJ92" s="62">
        <f t="shared" si="149"/>
        <v>0</v>
      </c>
      <c r="AK92" s="64">
        <f t="shared" si="149"/>
        <v>0</v>
      </c>
      <c r="AL92" s="65">
        <f t="shared" si="150"/>
        <v>0</v>
      </c>
      <c r="AM92" s="62">
        <f t="shared" si="151"/>
        <v>0</v>
      </c>
      <c r="AN92" s="64">
        <f t="shared" si="151"/>
        <v>0</v>
      </c>
      <c r="AO92" s="66">
        <f t="shared" si="152"/>
        <v>0</v>
      </c>
      <c r="AP92" s="70"/>
    </row>
    <row r="93" spans="1:43" ht="13.5" thickBot="1">
      <c r="A93" s="7"/>
      <c r="B93" s="68"/>
      <c r="C93" s="86"/>
      <c r="D93" s="87"/>
      <c r="E93" s="86"/>
      <c r="F93" s="87"/>
      <c r="G93" s="86"/>
      <c r="H93" s="87"/>
      <c r="I93" s="86">
        <f>SUM(C93+E93+G93)</f>
        <v>0</v>
      </c>
      <c r="J93" s="88">
        <f t="shared" si="143"/>
        <v>0</v>
      </c>
      <c r="K93" s="89">
        <f t="shared" si="144"/>
        <v>0</v>
      </c>
      <c r="L93" s="86"/>
      <c r="M93" s="87"/>
      <c r="N93" s="86"/>
      <c r="O93" s="87"/>
      <c r="P93" s="86"/>
      <c r="Q93" s="87"/>
      <c r="R93" s="86">
        <f t="shared" si="145"/>
        <v>0</v>
      </c>
      <c r="S93" s="88">
        <f t="shared" si="145"/>
        <v>0</v>
      </c>
      <c r="T93" s="89">
        <f t="shared" si="146"/>
        <v>0</v>
      </c>
      <c r="U93" s="86"/>
      <c r="V93" s="87"/>
      <c r="W93" s="86"/>
      <c r="X93" s="87"/>
      <c r="Y93" s="86"/>
      <c r="Z93" s="87"/>
      <c r="AA93" s="86">
        <f t="shared" si="147"/>
        <v>0</v>
      </c>
      <c r="AB93" s="88">
        <f t="shared" si="147"/>
        <v>0</v>
      </c>
      <c r="AC93" s="89">
        <f t="shared" si="148"/>
        <v>0</v>
      </c>
      <c r="AD93" s="86"/>
      <c r="AE93" s="87">
        <v>0</v>
      </c>
      <c r="AF93" s="86"/>
      <c r="AG93" s="87">
        <v>0</v>
      </c>
      <c r="AH93" s="86"/>
      <c r="AI93" s="87">
        <v>0</v>
      </c>
      <c r="AJ93" s="86">
        <f t="shared" si="149"/>
        <v>0</v>
      </c>
      <c r="AK93" s="88">
        <f t="shared" si="149"/>
        <v>0</v>
      </c>
      <c r="AL93" s="89">
        <f t="shared" si="150"/>
        <v>0</v>
      </c>
      <c r="AM93" s="86">
        <f t="shared" si="151"/>
        <v>0</v>
      </c>
      <c r="AN93" s="88">
        <f t="shared" si="151"/>
        <v>0</v>
      </c>
      <c r="AO93" s="90">
        <f t="shared" si="152"/>
        <v>0</v>
      </c>
      <c r="AP93" s="70"/>
    </row>
    <row r="94" spans="1:43" ht="13.5" thickBot="1">
      <c r="A94" s="7"/>
      <c r="B94" s="225" t="s">
        <v>29</v>
      </c>
      <c r="C94" s="91">
        <f t="shared" ref="C94:AN94" si="153">SUM(C81:C83,C85:C86,C88:C89,C91:C93)</f>
        <v>0</v>
      </c>
      <c r="D94" s="92">
        <f t="shared" si="153"/>
        <v>0</v>
      </c>
      <c r="E94" s="93">
        <f t="shared" si="153"/>
        <v>2000</v>
      </c>
      <c r="F94" s="92">
        <f t="shared" si="153"/>
        <v>0</v>
      </c>
      <c r="G94" s="93">
        <f t="shared" si="153"/>
        <v>1500</v>
      </c>
      <c r="H94" s="92">
        <f t="shared" si="153"/>
        <v>0</v>
      </c>
      <c r="I94" s="94">
        <f t="shared" si="153"/>
        <v>3500</v>
      </c>
      <c r="J94" s="33">
        <f t="shared" si="153"/>
        <v>0</v>
      </c>
      <c r="K94" s="32">
        <f t="shared" si="153"/>
        <v>3500</v>
      </c>
      <c r="L94" s="92">
        <f t="shared" si="153"/>
        <v>1500</v>
      </c>
      <c r="M94" s="92">
        <f t="shared" si="153"/>
        <v>0</v>
      </c>
      <c r="N94" s="93">
        <f t="shared" si="153"/>
        <v>2000</v>
      </c>
      <c r="O94" s="92">
        <f t="shared" si="153"/>
        <v>0</v>
      </c>
      <c r="P94" s="93">
        <f t="shared" si="153"/>
        <v>1500</v>
      </c>
      <c r="Q94" s="92">
        <f t="shared" si="153"/>
        <v>0</v>
      </c>
      <c r="R94" s="94">
        <f t="shared" si="153"/>
        <v>5000</v>
      </c>
      <c r="S94" s="33">
        <f t="shared" si="153"/>
        <v>0</v>
      </c>
      <c r="T94" s="32">
        <f t="shared" si="153"/>
        <v>5000</v>
      </c>
      <c r="U94" s="92">
        <f t="shared" si="153"/>
        <v>1500</v>
      </c>
      <c r="V94" s="92">
        <f t="shared" si="153"/>
        <v>0</v>
      </c>
      <c r="W94" s="93">
        <f t="shared" si="153"/>
        <v>3000</v>
      </c>
      <c r="X94" s="92">
        <f t="shared" si="153"/>
        <v>0</v>
      </c>
      <c r="Y94" s="93">
        <f t="shared" si="153"/>
        <v>1500</v>
      </c>
      <c r="Z94" s="95">
        <f t="shared" si="153"/>
        <v>0</v>
      </c>
      <c r="AA94" s="94">
        <f t="shared" si="153"/>
        <v>6000</v>
      </c>
      <c r="AB94" s="33">
        <f t="shared" si="153"/>
        <v>0</v>
      </c>
      <c r="AC94" s="32">
        <f t="shared" si="153"/>
        <v>6000</v>
      </c>
      <c r="AD94" s="92">
        <f t="shared" si="153"/>
        <v>0</v>
      </c>
      <c r="AE94" s="92">
        <f t="shared" si="153"/>
        <v>0</v>
      </c>
      <c r="AF94" s="93">
        <f t="shared" si="153"/>
        <v>0</v>
      </c>
      <c r="AG94" s="92">
        <f t="shared" si="153"/>
        <v>0</v>
      </c>
      <c r="AH94" s="93">
        <f t="shared" si="153"/>
        <v>0</v>
      </c>
      <c r="AI94" s="95">
        <f t="shared" si="153"/>
        <v>0</v>
      </c>
      <c r="AJ94" s="94">
        <f t="shared" si="153"/>
        <v>0</v>
      </c>
      <c r="AK94" s="33">
        <f t="shared" si="153"/>
        <v>0</v>
      </c>
      <c r="AL94" s="32">
        <f t="shared" si="153"/>
        <v>0</v>
      </c>
      <c r="AM94" s="94">
        <f t="shared" si="153"/>
        <v>14500</v>
      </c>
      <c r="AN94" s="33">
        <f t="shared" si="153"/>
        <v>0</v>
      </c>
      <c r="AO94" s="33">
        <f t="shared" si="152"/>
        <v>14500</v>
      </c>
      <c r="AP94" s="70"/>
    </row>
    <row r="95" spans="1:43" ht="13.5" thickBot="1">
      <c r="A95" s="7"/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0"/>
    </row>
    <row r="96" spans="1:43" ht="13.5" thickBot="1">
      <c r="A96" s="7"/>
      <c r="B96" s="329" t="s">
        <v>30</v>
      </c>
      <c r="C96" s="330"/>
      <c r="D96" s="36" t="s">
        <v>19</v>
      </c>
      <c r="E96" s="37" t="s">
        <v>20</v>
      </c>
      <c r="F96" s="38" t="s">
        <v>21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0"/>
    </row>
    <row r="97" spans="1:43">
      <c r="A97" s="7"/>
      <c r="B97" s="331" t="s">
        <v>36</v>
      </c>
      <c r="C97" s="332"/>
      <c r="D97" s="41">
        <f>SUM(AM81:AM83)</f>
        <v>8000</v>
      </c>
      <c r="E97" s="42">
        <f>SUM(AN81:AN85)</f>
        <v>0</v>
      </c>
      <c r="F97" s="42">
        <f t="shared" ref="F97:F98" si="154">D97-E97</f>
        <v>8000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0"/>
    </row>
    <row r="98" spans="1:43" ht="13.5" thickBot="1">
      <c r="A98" s="7"/>
      <c r="B98" s="333" t="s">
        <v>37</v>
      </c>
      <c r="C98" s="327"/>
      <c r="D98" s="41">
        <f>SUM(AM85:AM85)</f>
        <v>6500</v>
      </c>
      <c r="E98" s="42">
        <f>SUM(AN91:AN94)</f>
        <v>0</v>
      </c>
      <c r="F98" s="42">
        <f t="shared" si="154"/>
        <v>6500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0"/>
    </row>
    <row r="99" spans="1:43" ht="13.5" thickBot="1">
      <c r="A99" s="7"/>
      <c r="B99" s="334" t="s">
        <v>29</v>
      </c>
      <c r="C99" s="330"/>
      <c r="D99" s="100">
        <f>SUM(D97:D98)</f>
        <v>14500</v>
      </c>
      <c r="E99" s="101">
        <f>SUM(E97:E98)</f>
        <v>0</v>
      </c>
      <c r="F99" s="101">
        <f>D99-E99</f>
        <v>14500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0"/>
    </row>
    <row r="100" spans="1:43">
      <c r="A100" s="7"/>
      <c r="B100" s="34"/>
      <c r="C100" s="3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0"/>
    </row>
    <row r="101" spans="1:43">
      <c r="A101" s="7"/>
      <c r="B101" s="34"/>
      <c r="C101" s="3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0"/>
    </row>
    <row r="102" spans="1:43">
      <c r="A102" s="7"/>
      <c r="B102" s="34"/>
      <c r="C102" s="3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0"/>
    </row>
    <row r="103" spans="1:43">
      <c r="A103" s="7"/>
      <c r="B103" s="34"/>
      <c r="C103" s="34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0"/>
    </row>
    <row r="104" spans="1:43">
      <c r="A104" s="7"/>
      <c r="B104" s="34"/>
      <c r="C104" s="3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0"/>
    </row>
    <row r="105" spans="1:43">
      <c r="A105" s="7"/>
      <c r="B105" s="34"/>
      <c r="C105" s="34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0"/>
    </row>
    <row r="106" spans="1:43">
      <c r="A106" s="7"/>
      <c r="B106" s="34"/>
      <c r="C106" s="34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0"/>
    </row>
    <row r="107" spans="1:43">
      <c r="A107" s="7"/>
      <c r="B107" s="34"/>
      <c r="C107" s="34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0"/>
    </row>
    <row r="108" spans="1:43">
      <c r="A108" s="7"/>
      <c r="B108" s="34"/>
      <c r="C108" s="34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0"/>
    </row>
    <row r="109" spans="1:43">
      <c r="A109" s="7"/>
      <c r="B109" s="34"/>
      <c r="C109" s="34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0"/>
    </row>
    <row r="110" spans="1:43">
      <c r="A110" s="7"/>
      <c r="B110" s="34"/>
      <c r="C110" s="3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0"/>
    </row>
    <row r="111" spans="1:43">
      <c r="A111" s="7"/>
      <c r="B111" s="34"/>
      <c r="C111" s="3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0"/>
    </row>
    <row r="112" spans="1:43">
      <c r="A112" s="7"/>
      <c r="B112" s="34"/>
      <c r="C112" s="3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0"/>
    </row>
    <row r="113" spans="1:43">
      <c r="A113" s="7"/>
      <c r="B113" s="34"/>
      <c r="C113" s="3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0"/>
    </row>
    <row r="114" spans="1:43">
      <c r="A114" s="7"/>
      <c r="B114" s="34"/>
      <c r="C114" s="3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0"/>
    </row>
    <row r="115" spans="1:43">
      <c r="A115" s="7"/>
      <c r="B115" s="34"/>
      <c r="C115" s="3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0"/>
    </row>
    <row r="116" spans="1:43">
      <c r="A116" s="7"/>
      <c r="B116" s="34"/>
      <c r="C116" s="3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0"/>
    </row>
    <row r="117" spans="1:43">
      <c r="A117" s="7"/>
      <c r="B117" s="34"/>
      <c r="C117" s="34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0"/>
    </row>
    <row r="118" spans="1:43" ht="13.5" thickBot="1">
      <c r="A118" s="7"/>
      <c r="B118" s="49"/>
      <c r="C118" s="49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107"/>
    </row>
    <row r="119" spans="1:43">
      <c r="A119" s="108"/>
      <c r="B119" s="109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02"/>
    </row>
    <row r="120" spans="1:43" ht="31.5" customHeight="1">
      <c r="A120" s="307" t="s">
        <v>38</v>
      </c>
      <c r="B120" s="308"/>
      <c r="H120" s="112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70"/>
    </row>
    <row r="121" spans="1:43">
      <c r="A121" s="106"/>
      <c r="B121" s="34"/>
      <c r="C121" s="34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0"/>
    </row>
    <row r="122" spans="1:43" ht="13.5" thickBot="1">
      <c r="A122" s="106"/>
      <c r="B122" s="6"/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0"/>
    </row>
    <row r="123" spans="1:43">
      <c r="A123" s="106"/>
      <c r="B123" s="69"/>
      <c r="C123" s="314" t="s">
        <v>5</v>
      </c>
      <c r="D123" s="315"/>
      <c r="E123" s="314" t="s">
        <v>6</v>
      </c>
      <c r="F123" s="315"/>
      <c r="G123" s="314" t="s">
        <v>7</v>
      </c>
      <c r="H123" s="315"/>
      <c r="I123" s="311" t="s">
        <v>8</v>
      </c>
      <c r="J123" s="312"/>
      <c r="K123" s="313"/>
      <c r="L123" s="314" t="s">
        <v>9</v>
      </c>
      <c r="M123" s="315"/>
      <c r="N123" s="314" t="s">
        <v>10</v>
      </c>
      <c r="O123" s="315"/>
      <c r="P123" s="314" t="s">
        <v>11</v>
      </c>
      <c r="Q123" s="315"/>
      <c r="R123" s="311" t="s">
        <v>12</v>
      </c>
      <c r="S123" s="312"/>
      <c r="T123" s="313"/>
      <c r="U123" s="314" t="s">
        <v>13</v>
      </c>
      <c r="V123" s="315"/>
      <c r="W123" s="314" t="s">
        <v>14</v>
      </c>
      <c r="X123" s="315"/>
      <c r="Y123" s="314" t="s">
        <v>15</v>
      </c>
      <c r="Z123" s="315"/>
      <c r="AA123" s="311" t="s">
        <v>16</v>
      </c>
      <c r="AB123" s="312"/>
      <c r="AC123" s="313"/>
      <c r="AD123" s="314" t="s">
        <v>17</v>
      </c>
      <c r="AE123" s="315"/>
      <c r="AF123" s="314" t="s">
        <v>17</v>
      </c>
      <c r="AG123" s="315"/>
      <c r="AH123" s="314" t="s">
        <v>17</v>
      </c>
      <c r="AI123" s="315"/>
      <c r="AJ123" s="311" t="s">
        <v>16</v>
      </c>
      <c r="AK123" s="312"/>
      <c r="AL123" s="313"/>
      <c r="AM123" s="311" t="s">
        <v>18</v>
      </c>
      <c r="AN123" s="312"/>
      <c r="AO123" s="312"/>
      <c r="AP123" s="70"/>
    </row>
    <row r="124" spans="1:43" ht="26">
      <c r="A124" s="114"/>
      <c r="B124" s="9"/>
      <c r="C124" s="10" t="s">
        <v>19</v>
      </c>
      <c r="D124" s="13" t="s">
        <v>20</v>
      </c>
      <c r="E124" s="10" t="s">
        <v>19</v>
      </c>
      <c r="F124" s="13" t="s">
        <v>20</v>
      </c>
      <c r="G124" s="10" t="s">
        <v>19</v>
      </c>
      <c r="H124" s="13" t="s">
        <v>20</v>
      </c>
      <c r="I124" s="14" t="s">
        <v>19</v>
      </c>
      <c r="J124" s="15" t="s">
        <v>20</v>
      </c>
      <c r="K124" s="16" t="s">
        <v>21</v>
      </c>
      <c r="L124" s="10" t="s">
        <v>19</v>
      </c>
      <c r="M124" s="13" t="s">
        <v>20</v>
      </c>
      <c r="N124" s="10" t="s">
        <v>19</v>
      </c>
      <c r="O124" s="13" t="s">
        <v>20</v>
      </c>
      <c r="P124" s="10" t="s">
        <v>19</v>
      </c>
      <c r="Q124" s="13" t="s">
        <v>20</v>
      </c>
      <c r="R124" s="14" t="s">
        <v>19</v>
      </c>
      <c r="S124" s="15" t="s">
        <v>20</v>
      </c>
      <c r="T124" s="16" t="s">
        <v>21</v>
      </c>
      <c r="U124" s="10" t="s">
        <v>19</v>
      </c>
      <c r="V124" s="13" t="s">
        <v>20</v>
      </c>
      <c r="W124" s="10" t="s">
        <v>19</v>
      </c>
      <c r="X124" s="13" t="s">
        <v>20</v>
      </c>
      <c r="Y124" s="10" t="s">
        <v>19</v>
      </c>
      <c r="Z124" s="13" t="s">
        <v>20</v>
      </c>
      <c r="AA124" s="14" t="s">
        <v>19</v>
      </c>
      <c r="AB124" s="15" t="s">
        <v>20</v>
      </c>
      <c r="AC124" s="16" t="s">
        <v>21</v>
      </c>
      <c r="AD124" s="10" t="s">
        <v>19</v>
      </c>
      <c r="AE124" s="13" t="s">
        <v>20</v>
      </c>
      <c r="AF124" s="10" t="s">
        <v>19</v>
      </c>
      <c r="AG124" s="13" t="s">
        <v>20</v>
      </c>
      <c r="AH124" s="10" t="s">
        <v>19</v>
      </c>
      <c r="AI124" s="13" t="s">
        <v>20</v>
      </c>
      <c r="AJ124" s="14" t="s">
        <v>19</v>
      </c>
      <c r="AK124" s="15" t="s">
        <v>20</v>
      </c>
      <c r="AL124" s="16" t="s">
        <v>21</v>
      </c>
      <c r="AM124" s="14" t="s">
        <v>19</v>
      </c>
      <c r="AN124" s="15" t="s">
        <v>20</v>
      </c>
      <c r="AO124" s="17" t="s">
        <v>21</v>
      </c>
      <c r="AP124" s="115"/>
    </row>
    <row r="125" spans="1:43">
      <c r="A125" s="106"/>
      <c r="B125" s="237" t="s">
        <v>39</v>
      </c>
      <c r="C125" s="116"/>
      <c r="D125" s="117"/>
      <c r="E125" s="116"/>
      <c r="F125" s="117"/>
      <c r="G125" s="116"/>
      <c r="H125" s="117"/>
      <c r="I125" s="118"/>
      <c r="J125" s="119"/>
      <c r="K125" s="120"/>
      <c r="L125" s="116"/>
      <c r="M125" s="117"/>
      <c r="N125" s="116"/>
      <c r="O125" s="117"/>
      <c r="P125" s="116"/>
      <c r="Q125" s="117"/>
      <c r="R125" s="121"/>
      <c r="S125" s="122"/>
      <c r="T125" s="123"/>
      <c r="U125" s="116"/>
      <c r="V125" s="117"/>
      <c r="W125" s="116"/>
      <c r="X125" s="117"/>
      <c r="Y125" s="116"/>
      <c r="Z125" s="122"/>
      <c r="AA125" s="121"/>
      <c r="AB125" s="122"/>
      <c r="AC125" s="124"/>
      <c r="AD125" s="125"/>
      <c r="AE125" s="126"/>
      <c r="AF125" s="125"/>
      <c r="AG125" s="126"/>
      <c r="AH125" s="125"/>
      <c r="AI125" s="127"/>
      <c r="AJ125" s="128"/>
      <c r="AK125" s="127"/>
      <c r="AL125" s="123"/>
      <c r="AM125" s="122"/>
      <c r="AN125" s="129"/>
      <c r="AO125" s="129"/>
      <c r="AP125" s="70"/>
    </row>
    <row r="126" spans="1:43">
      <c r="A126" s="106"/>
      <c r="B126" s="7" t="s">
        <v>40</v>
      </c>
      <c r="C126" s="130"/>
      <c r="D126" s="131">
        <v>0</v>
      </c>
      <c r="E126" s="132">
        <v>984.36</v>
      </c>
      <c r="F126" s="131">
        <v>0</v>
      </c>
      <c r="G126" s="130">
        <v>0</v>
      </c>
      <c r="H126" s="131">
        <v>0</v>
      </c>
      <c r="I126" s="133">
        <f t="shared" ref="I126:J126" si="155">SUM(C126+E126+G126)</f>
        <v>984.36</v>
      </c>
      <c r="J126" s="134">
        <f t="shared" si="155"/>
        <v>0</v>
      </c>
      <c r="K126" s="22">
        <f t="shared" ref="K126:K132" si="156">I126-J126</f>
        <v>984.36</v>
      </c>
      <c r="L126" s="130">
        <v>0</v>
      </c>
      <c r="M126" s="131">
        <v>0</v>
      </c>
      <c r="N126" s="132">
        <v>984.36</v>
      </c>
      <c r="O126" s="131">
        <v>0</v>
      </c>
      <c r="P126" s="130">
        <v>0</v>
      </c>
      <c r="Q126" s="131">
        <v>0</v>
      </c>
      <c r="R126" s="133">
        <f t="shared" ref="R126:S126" si="157">SUM(L126+N126+P126)</f>
        <v>984.36</v>
      </c>
      <c r="S126" s="134">
        <f t="shared" si="157"/>
        <v>0</v>
      </c>
      <c r="T126" s="22">
        <f t="shared" ref="T126:T132" si="158">R126-S126</f>
        <v>984.36</v>
      </c>
      <c r="U126" s="130">
        <v>0</v>
      </c>
      <c r="V126" s="131">
        <v>0</v>
      </c>
      <c r="W126" s="132">
        <v>984.36</v>
      </c>
      <c r="X126" s="131">
        <v>0</v>
      </c>
      <c r="Y126" s="130">
        <v>0</v>
      </c>
      <c r="Z126" s="131">
        <v>0</v>
      </c>
      <c r="AA126" s="133">
        <f t="shared" ref="AA126:AB126" si="159">SUM(U126+W126+Y126)</f>
        <v>984.36</v>
      </c>
      <c r="AB126" s="134">
        <f t="shared" si="159"/>
        <v>0</v>
      </c>
      <c r="AC126" s="22">
        <f t="shared" ref="AC126:AC132" si="160">AA126-AB126</f>
        <v>984.36</v>
      </c>
      <c r="AD126" s="130"/>
      <c r="AE126" s="131"/>
      <c r="AF126" s="130"/>
      <c r="AG126" s="131"/>
      <c r="AH126" s="130"/>
      <c r="AI126" s="134"/>
      <c r="AJ126" s="133">
        <f t="shared" ref="AJ126:AK126" si="161">SUM(AD126+AF126+AH126)</f>
        <v>0</v>
      </c>
      <c r="AK126" s="134">
        <f t="shared" si="161"/>
        <v>0</v>
      </c>
      <c r="AL126" s="22">
        <f t="shared" ref="AL126:AL132" si="162">AJ126-AK126</f>
        <v>0</v>
      </c>
      <c r="AM126" s="134">
        <f t="shared" ref="AM126:AN126" si="163">SUM(I126+R126+AA126+AJ126)</f>
        <v>2953.08</v>
      </c>
      <c r="AN126" s="134">
        <f t="shared" si="163"/>
        <v>0</v>
      </c>
      <c r="AO126" s="23">
        <f t="shared" ref="AO126:AO132" si="164">AM126-AN126</f>
        <v>2953.08</v>
      </c>
      <c r="AP126" s="70"/>
    </row>
    <row r="127" spans="1:43">
      <c r="A127" s="106"/>
      <c r="B127" s="7" t="s">
        <v>41</v>
      </c>
      <c r="C127" s="130"/>
      <c r="D127" s="131">
        <v>0</v>
      </c>
      <c r="E127" s="130">
        <v>1050</v>
      </c>
      <c r="F127" s="131">
        <v>0</v>
      </c>
      <c r="G127" s="130">
        <v>0</v>
      </c>
      <c r="H127" s="131">
        <v>0</v>
      </c>
      <c r="I127" s="133">
        <f t="shared" ref="I127:J132" si="165">SUM(C127+E127+G127)</f>
        <v>1050</v>
      </c>
      <c r="J127" s="134">
        <f t="shared" si="165"/>
        <v>0</v>
      </c>
      <c r="K127" s="22">
        <f t="shared" si="156"/>
        <v>1050</v>
      </c>
      <c r="L127" s="130">
        <v>0</v>
      </c>
      <c r="M127" s="131">
        <v>0</v>
      </c>
      <c r="N127" s="130">
        <v>1050</v>
      </c>
      <c r="O127" s="131">
        <v>0</v>
      </c>
      <c r="P127" s="130">
        <v>0</v>
      </c>
      <c r="Q127" s="131">
        <v>0</v>
      </c>
      <c r="R127" s="133">
        <f t="shared" ref="R127:S132" si="166">SUM(L127+N127+P127)</f>
        <v>1050</v>
      </c>
      <c r="S127" s="134">
        <f t="shared" si="166"/>
        <v>0</v>
      </c>
      <c r="T127" s="22">
        <f t="shared" si="158"/>
        <v>1050</v>
      </c>
      <c r="U127" s="130">
        <v>0</v>
      </c>
      <c r="V127" s="131">
        <v>0</v>
      </c>
      <c r="W127" s="130">
        <v>1050</v>
      </c>
      <c r="X127" s="131">
        <v>0</v>
      </c>
      <c r="Y127" s="130">
        <v>0</v>
      </c>
      <c r="Z127" s="131">
        <v>0</v>
      </c>
      <c r="AA127" s="133">
        <f t="shared" ref="AA127:AB132" si="167">SUM(U127+W127+Y127)</f>
        <v>1050</v>
      </c>
      <c r="AB127" s="134">
        <f t="shared" si="167"/>
        <v>0</v>
      </c>
      <c r="AC127" s="22">
        <f t="shared" si="160"/>
        <v>1050</v>
      </c>
      <c r="AD127" s="130"/>
      <c r="AE127" s="131"/>
      <c r="AF127" s="130"/>
      <c r="AG127" s="131"/>
      <c r="AH127" s="130"/>
      <c r="AI127" s="134"/>
      <c r="AJ127" s="133">
        <f t="shared" ref="AJ127:AK132" si="168">SUM(AD127+AF127+AH127)</f>
        <v>0</v>
      </c>
      <c r="AK127" s="134">
        <f t="shared" si="168"/>
        <v>0</v>
      </c>
      <c r="AL127" s="22">
        <f t="shared" si="162"/>
        <v>0</v>
      </c>
      <c r="AM127" s="134">
        <f t="shared" ref="AM127:AN132" si="169">SUM(I127+R127+AA127+AJ127)</f>
        <v>3150</v>
      </c>
      <c r="AN127" s="134">
        <f t="shared" si="169"/>
        <v>0</v>
      </c>
      <c r="AO127" s="23">
        <f t="shared" si="164"/>
        <v>3150</v>
      </c>
      <c r="AP127" s="70"/>
    </row>
    <row r="128" spans="1:43">
      <c r="A128" s="106"/>
      <c r="B128" s="7" t="s">
        <v>42</v>
      </c>
      <c r="C128" s="130"/>
      <c r="D128" s="131">
        <v>0</v>
      </c>
      <c r="E128" s="130">
        <v>600</v>
      </c>
      <c r="F128" s="131">
        <v>0</v>
      </c>
      <c r="G128" s="130">
        <v>0</v>
      </c>
      <c r="H128" s="131">
        <v>0</v>
      </c>
      <c r="I128" s="133">
        <f t="shared" si="165"/>
        <v>600</v>
      </c>
      <c r="J128" s="134">
        <f t="shared" si="165"/>
        <v>0</v>
      </c>
      <c r="K128" s="22">
        <f t="shared" si="156"/>
        <v>600</v>
      </c>
      <c r="L128" s="130">
        <v>0</v>
      </c>
      <c r="M128" s="131">
        <v>0</v>
      </c>
      <c r="N128" s="130">
        <v>600</v>
      </c>
      <c r="O128" s="131">
        <v>0</v>
      </c>
      <c r="P128" s="130">
        <v>0</v>
      </c>
      <c r="Q128" s="131">
        <v>0</v>
      </c>
      <c r="R128" s="133">
        <f t="shared" si="166"/>
        <v>600</v>
      </c>
      <c r="S128" s="134">
        <f t="shared" si="166"/>
        <v>0</v>
      </c>
      <c r="T128" s="22">
        <f t="shared" si="158"/>
        <v>600</v>
      </c>
      <c r="U128" s="130">
        <v>0</v>
      </c>
      <c r="V128" s="131">
        <v>0</v>
      </c>
      <c r="W128" s="130">
        <v>600</v>
      </c>
      <c r="X128" s="131">
        <v>0</v>
      </c>
      <c r="Y128" s="130">
        <v>0</v>
      </c>
      <c r="Z128" s="131">
        <v>0</v>
      </c>
      <c r="AA128" s="133">
        <f t="shared" si="167"/>
        <v>600</v>
      </c>
      <c r="AB128" s="134">
        <f t="shared" si="167"/>
        <v>0</v>
      </c>
      <c r="AC128" s="22">
        <f t="shared" si="160"/>
        <v>600</v>
      </c>
      <c r="AD128" s="130"/>
      <c r="AE128" s="131"/>
      <c r="AF128" s="130"/>
      <c r="AG128" s="131"/>
      <c r="AH128" s="130"/>
      <c r="AI128" s="134"/>
      <c r="AJ128" s="133">
        <f t="shared" si="168"/>
        <v>0</v>
      </c>
      <c r="AK128" s="134">
        <f t="shared" si="168"/>
        <v>0</v>
      </c>
      <c r="AL128" s="22">
        <f t="shared" si="162"/>
        <v>0</v>
      </c>
      <c r="AM128" s="134">
        <f t="shared" si="169"/>
        <v>1800</v>
      </c>
      <c r="AN128" s="134">
        <f t="shared" si="169"/>
        <v>0</v>
      </c>
      <c r="AO128" s="23">
        <f t="shared" si="164"/>
        <v>1800</v>
      </c>
      <c r="AP128" s="70"/>
    </row>
    <row r="129" spans="1:42">
      <c r="A129" s="106"/>
      <c r="B129" s="7" t="s">
        <v>43</v>
      </c>
      <c r="C129" s="130"/>
      <c r="D129" s="131">
        <v>0</v>
      </c>
      <c r="E129" s="130">
        <v>1000</v>
      </c>
      <c r="F129" s="131">
        <v>0</v>
      </c>
      <c r="G129" s="130">
        <v>0</v>
      </c>
      <c r="H129" s="131">
        <v>0</v>
      </c>
      <c r="I129" s="133">
        <f t="shared" si="165"/>
        <v>1000</v>
      </c>
      <c r="J129" s="134">
        <f t="shared" si="165"/>
        <v>0</v>
      </c>
      <c r="K129" s="22">
        <f t="shared" si="156"/>
        <v>1000</v>
      </c>
      <c r="L129" s="130">
        <v>0</v>
      </c>
      <c r="M129" s="131">
        <v>0</v>
      </c>
      <c r="N129" s="130">
        <v>1000</v>
      </c>
      <c r="O129" s="131">
        <v>0</v>
      </c>
      <c r="P129" s="130">
        <v>0</v>
      </c>
      <c r="Q129" s="131">
        <v>0</v>
      </c>
      <c r="R129" s="133">
        <f t="shared" si="166"/>
        <v>1000</v>
      </c>
      <c r="S129" s="134">
        <f t="shared" si="166"/>
        <v>0</v>
      </c>
      <c r="T129" s="22">
        <f t="shared" si="158"/>
        <v>1000</v>
      </c>
      <c r="U129" s="130">
        <v>0</v>
      </c>
      <c r="V129" s="131">
        <v>0</v>
      </c>
      <c r="W129" s="130">
        <v>1000</v>
      </c>
      <c r="X129" s="131">
        <v>0</v>
      </c>
      <c r="Y129" s="130">
        <v>0</v>
      </c>
      <c r="Z129" s="131">
        <v>0</v>
      </c>
      <c r="AA129" s="133">
        <f t="shared" si="167"/>
        <v>1000</v>
      </c>
      <c r="AB129" s="134">
        <f t="shared" si="167"/>
        <v>0</v>
      </c>
      <c r="AC129" s="22">
        <f t="shared" si="160"/>
        <v>1000</v>
      </c>
      <c r="AD129" s="130"/>
      <c r="AE129" s="131"/>
      <c r="AF129" s="130"/>
      <c r="AG129" s="131"/>
      <c r="AH129" s="130"/>
      <c r="AI129" s="134"/>
      <c r="AJ129" s="133">
        <f t="shared" si="168"/>
        <v>0</v>
      </c>
      <c r="AK129" s="134">
        <f t="shared" si="168"/>
        <v>0</v>
      </c>
      <c r="AL129" s="22">
        <f t="shared" si="162"/>
        <v>0</v>
      </c>
      <c r="AM129" s="134">
        <f t="shared" si="169"/>
        <v>3000</v>
      </c>
      <c r="AN129" s="134">
        <f t="shared" si="169"/>
        <v>0</v>
      </c>
      <c r="AO129" s="23">
        <f t="shared" si="164"/>
        <v>3000</v>
      </c>
      <c r="AP129" s="70"/>
    </row>
    <row r="130" spans="1:42">
      <c r="A130" s="106"/>
      <c r="B130" s="7" t="s">
        <v>44</v>
      </c>
      <c r="C130" s="130"/>
      <c r="D130" s="131">
        <v>0</v>
      </c>
      <c r="E130" s="130">
        <v>2400</v>
      </c>
      <c r="F130" s="131">
        <v>0</v>
      </c>
      <c r="G130" s="130">
        <v>0</v>
      </c>
      <c r="H130" s="131">
        <v>0</v>
      </c>
      <c r="I130" s="133">
        <f t="shared" si="165"/>
        <v>2400</v>
      </c>
      <c r="J130" s="134">
        <f t="shared" si="165"/>
        <v>0</v>
      </c>
      <c r="K130" s="22">
        <f t="shared" si="156"/>
        <v>2400</v>
      </c>
      <c r="L130" s="130">
        <v>0</v>
      </c>
      <c r="M130" s="131">
        <v>0</v>
      </c>
      <c r="N130" s="130">
        <v>2400</v>
      </c>
      <c r="O130" s="131">
        <v>0</v>
      </c>
      <c r="P130" s="130">
        <v>0</v>
      </c>
      <c r="Q130" s="131">
        <v>0</v>
      </c>
      <c r="R130" s="133">
        <f t="shared" si="166"/>
        <v>2400</v>
      </c>
      <c r="S130" s="134">
        <f t="shared" si="166"/>
        <v>0</v>
      </c>
      <c r="T130" s="22">
        <f t="shared" si="158"/>
        <v>2400</v>
      </c>
      <c r="U130" s="130">
        <v>0</v>
      </c>
      <c r="V130" s="131">
        <v>0</v>
      </c>
      <c r="W130" s="130">
        <v>2400</v>
      </c>
      <c r="X130" s="131">
        <v>0</v>
      </c>
      <c r="Y130" s="130">
        <v>0</v>
      </c>
      <c r="Z130" s="131">
        <v>0</v>
      </c>
      <c r="AA130" s="133">
        <f t="shared" si="167"/>
        <v>2400</v>
      </c>
      <c r="AB130" s="134">
        <f t="shared" si="167"/>
        <v>0</v>
      </c>
      <c r="AC130" s="22">
        <f t="shared" si="160"/>
        <v>2400</v>
      </c>
      <c r="AD130" s="130"/>
      <c r="AE130" s="131"/>
      <c r="AF130" s="130"/>
      <c r="AG130" s="131"/>
      <c r="AH130" s="130"/>
      <c r="AI130" s="134"/>
      <c r="AJ130" s="133">
        <f t="shared" si="168"/>
        <v>0</v>
      </c>
      <c r="AK130" s="134">
        <f t="shared" si="168"/>
        <v>0</v>
      </c>
      <c r="AL130" s="22">
        <f t="shared" si="162"/>
        <v>0</v>
      </c>
      <c r="AM130" s="134">
        <f t="shared" si="169"/>
        <v>7200</v>
      </c>
      <c r="AN130" s="134">
        <f t="shared" si="169"/>
        <v>0</v>
      </c>
      <c r="AO130" s="23">
        <f t="shared" si="164"/>
        <v>7200</v>
      </c>
      <c r="AP130" s="70"/>
    </row>
    <row r="131" spans="1:42">
      <c r="A131" s="106"/>
      <c r="B131" s="7"/>
      <c r="C131" s="130"/>
      <c r="D131" s="131"/>
      <c r="E131" s="130"/>
      <c r="F131" s="131"/>
      <c r="G131" s="130"/>
      <c r="H131" s="131"/>
      <c r="I131" s="133">
        <f t="shared" si="165"/>
        <v>0</v>
      </c>
      <c r="J131" s="134">
        <f t="shared" si="165"/>
        <v>0</v>
      </c>
      <c r="K131" s="22">
        <f t="shared" si="156"/>
        <v>0</v>
      </c>
      <c r="L131" s="130"/>
      <c r="M131" s="131"/>
      <c r="N131" s="130"/>
      <c r="O131" s="131"/>
      <c r="P131" s="130"/>
      <c r="Q131" s="131"/>
      <c r="R131" s="133">
        <f t="shared" si="166"/>
        <v>0</v>
      </c>
      <c r="S131" s="134">
        <f t="shared" si="166"/>
        <v>0</v>
      </c>
      <c r="T131" s="22">
        <f t="shared" si="158"/>
        <v>0</v>
      </c>
      <c r="U131" s="130"/>
      <c r="V131" s="131"/>
      <c r="W131" s="130"/>
      <c r="X131" s="131"/>
      <c r="Y131" s="130"/>
      <c r="Z131" s="134"/>
      <c r="AA131" s="133">
        <f t="shared" si="167"/>
        <v>0</v>
      </c>
      <c r="AB131" s="134">
        <f t="shared" si="167"/>
        <v>0</v>
      </c>
      <c r="AC131" s="22">
        <f t="shared" si="160"/>
        <v>0</v>
      </c>
      <c r="AD131" s="130"/>
      <c r="AE131" s="131"/>
      <c r="AF131" s="130"/>
      <c r="AG131" s="131"/>
      <c r="AH131" s="130"/>
      <c r="AI131" s="134"/>
      <c r="AJ131" s="133">
        <f t="shared" si="168"/>
        <v>0</v>
      </c>
      <c r="AK131" s="134">
        <f t="shared" si="168"/>
        <v>0</v>
      </c>
      <c r="AL131" s="22">
        <f t="shared" si="162"/>
        <v>0</v>
      </c>
      <c r="AM131" s="134">
        <f t="shared" si="169"/>
        <v>0</v>
      </c>
      <c r="AN131" s="134">
        <f t="shared" si="169"/>
        <v>0</v>
      </c>
      <c r="AO131" s="23">
        <f t="shared" si="164"/>
        <v>0</v>
      </c>
      <c r="AP131" s="70"/>
    </row>
    <row r="132" spans="1:42">
      <c r="A132" s="106"/>
      <c r="B132" s="7"/>
      <c r="C132" s="130"/>
      <c r="D132" s="131"/>
      <c r="E132" s="130"/>
      <c r="F132" s="131"/>
      <c r="G132" s="130"/>
      <c r="H132" s="131"/>
      <c r="I132" s="133">
        <f t="shared" si="165"/>
        <v>0</v>
      </c>
      <c r="J132" s="134">
        <f t="shared" si="165"/>
        <v>0</v>
      </c>
      <c r="K132" s="22">
        <f t="shared" si="156"/>
        <v>0</v>
      </c>
      <c r="L132" s="130"/>
      <c r="M132" s="131"/>
      <c r="N132" s="130"/>
      <c r="O132" s="131"/>
      <c r="P132" s="130"/>
      <c r="Q132" s="131"/>
      <c r="R132" s="133">
        <f t="shared" si="166"/>
        <v>0</v>
      </c>
      <c r="S132" s="134">
        <f t="shared" si="166"/>
        <v>0</v>
      </c>
      <c r="T132" s="22">
        <f t="shared" si="158"/>
        <v>0</v>
      </c>
      <c r="U132" s="130"/>
      <c r="V132" s="131"/>
      <c r="W132" s="130"/>
      <c r="X132" s="131"/>
      <c r="Y132" s="130"/>
      <c r="Z132" s="134"/>
      <c r="AA132" s="133">
        <f t="shared" si="167"/>
        <v>0</v>
      </c>
      <c r="AB132" s="134">
        <f t="shared" si="167"/>
        <v>0</v>
      </c>
      <c r="AC132" s="22">
        <f t="shared" si="160"/>
        <v>0</v>
      </c>
      <c r="AD132" s="130"/>
      <c r="AE132" s="131"/>
      <c r="AF132" s="130"/>
      <c r="AG132" s="131"/>
      <c r="AH132" s="130"/>
      <c r="AI132" s="134"/>
      <c r="AJ132" s="133">
        <f t="shared" si="168"/>
        <v>0</v>
      </c>
      <c r="AK132" s="134">
        <f t="shared" si="168"/>
        <v>0</v>
      </c>
      <c r="AL132" s="22">
        <f t="shared" si="162"/>
        <v>0</v>
      </c>
      <c r="AM132" s="134">
        <f t="shared" si="169"/>
        <v>0</v>
      </c>
      <c r="AN132" s="134">
        <f t="shared" si="169"/>
        <v>0</v>
      </c>
      <c r="AO132" s="23">
        <f t="shared" si="164"/>
        <v>0</v>
      </c>
      <c r="AP132" s="70"/>
    </row>
    <row r="133" spans="1:42">
      <c r="A133" s="106"/>
      <c r="B133" s="236" t="s">
        <v>45</v>
      </c>
      <c r="C133" s="135"/>
      <c r="D133" s="136"/>
      <c r="E133" s="135"/>
      <c r="F133" s="136"/>
      <c r="G133" s="135"/>
      <c r="H133" s="136"/>
      <c r="I133" s="137"/>
      <c r="J133" s="138"/>
      <c r="K133" s="139"/>
      <c r="L133" s="135"/>
      <c r="M133" s="136"/>
      <c r="N133" s="135"/>
      <c r="O133" s="136"/>
      <c r="P133" s="135"/>
      <c r="Q133" s="136"/>
      <c r="R133" s="137"/>
      <c r="S133" s="138"/>
      <c r="T133" s="139"/>
      <c r="U133" s="135"/>
      <c r="V133" s="136"/>
      <c r="W133" s="135"/>
      <c r="X133" s="136"/>
      <c r="Y133" s="135"/>
      <c r="Z133" s="138"/>
      <c r="AA133" s="137"/>
      <c r="AB133" s="138"/>
      <c r="AC133" s="139"/>
      <c r="AD133" s="135"/>
      <c r="AE133" s="136"/>
      <c r="AF133" s="135"/>
      <c r="AG133" s="136"/>
      <c r="AH133" s="135"/>
      <c r="AI133" s="138"/>
      <c r="AJ133" s="137"/>
      <c r="AK133" s="138"/>
      <c r="AL133" s="139"/>
      <c r="AM133" s="138"/>
      <c r="AN133" s="138"/>
      <c r="AO133" s="140"/>
      <c r="AP133" s="70"/>
    </row>
    <row r="134" spans="1:42">
      <c r="A134" s="106"/>
      <c r="B134" s="7" t="s">
        <v>46</v>
      </c>
      <c r="C134" s="130"/>
      <c r="D134" s="131"/>
      <c r="E134" s="130"/>
      <c r="F134" s="131"/>
      <c r="G134" s="130"/>
      <c r="H134" s="131"/>
      <c r="I134" s="133">
        <f t="shared" ref="I134:J137" si="170">SUM(C134+E134+G134)</f>
        <v>0</v>
      </c>
      <c r="J134" s="134">
        <f t="shared" si="170"/>
        <v>0</v>
      </c>
      <c r="K134" s="22">
        <f t="shared" ref="K134:K137" si="171">I134-J134</f>
        <v>0</v>
      </c>
      <c r="L134" s="130"/>
      <c r="M134" s="131"/>
      <c r="N134" s="130"/>
      <c r="O134" s="131"/>
      <c r="P134" s="130"/>
      <c r="Q134" s="131"/>
      <c r="R134" s="133">
        <f t="shared" ref="R134:S137" si="172">SUM(L134+N134+P134)</f>
        <v>0</v>
      </c>
      <c r="S134" s="134">
        <f t="shared" si="172"/>
        <v>0</v>
      </c>
      <c r="T134" s="22">
        <f t="shared" ref="T134:T137" si="173">R134-S134</f>
        <v>0</v>
      </c>
      <c r="U134" s="130"/>
      <c r="V134" s="131"/>
      <c r="W134" s="130"/>
      <c r="X134" s="131"/>
      <c r="Y134" s="130"/>
      <c r="Z134" s="134"/>
      <c r="AA134" s="133">
        <f t="shared" ref="AA134:AB137" si="174">SUM(U134+W134+Y134)</f>
        <v>0</v>
      </c>
      <c r="AB134" s="134">
        <f t="shared" si="174"/>
        <v>0</v>
      </c>
      <c r="AC134" s="22">
        <f t="shared" ref="AC134:AC137" si="175">AA134-AB134</f>
        <v>0</v>
      </c>
      <c r="AD134" s="130"/>
      <c r="AE134" s="131"/>
      <c r="AF134" s="130"/>
      <c r="AG134" s="131"/>
      <c r="AH134" s="130"/>
      <c r="AI134" s="134"/>
      <c r="AJ134" s="133">
        <f t="shared" ref="AJ134:AK137" si="176">SUM(AD134+AF134+AH134)</f>
        <v>0</v>
      </c>
      <c r="AK134" s="134">
        <f t="shared" si="176"/>
        <v>0</v>
      </c>
      <c r="AL134" s="22">
        <f t="shared" ref="AL134:AL137" si="177">AJ134-AK134</f>
        <v>0</v>
      </c>
      <c r="AM134" s="134">
        <f t="shared" ref="AM134:AN137" si="178">SUM(I134+R134+AA134+AJ134)</f>
        <v>0</v>
      </c>
      <c r="AN134" s="134">
        <f t="shared" si="178"/>
        <v>0</v>
      </c>
      <c r="AO134" s="23">
        <f t="shared" ref="AO134:AO137" si="179">AM134-AN134</f>
        <v>0</v>
      </c>
      <c r="AP134" s="70"/>
    </row>
    <row r="135" spans="1:42">
      <c r="A135" s="106"/>
      <c r="B135" s="7" t="s">
        <v>47</v>
      </c>
      <c r="C135" s="130"/>
      <c r="D135" s="131"/>
      <c r="E135" s="130"/>
      <c r="F135" s="131"/>
      <c r="G135" s="130"/>
      <c r="H135" s="131"/>
      <c r="I135" s="133">
        <f t="shared" si="170"/>
        <v>0</v>
      </c>
      <c r="J135" s="134">
        <f t="shared" si="170"/>
        <v>0</v>
      </c>
      <c r="K135" s="22">
        <f t="shared" si="171"/>
        <v>0</v>
      </c>
      <c r="L135" s="130"/>
      <c r="M135" s="131"/>
      <c r="N135" s="130"/>
      <c r="O135" s="131"/>
      <c r="P135" s="130"/>
      <c r="Q135" s="131"/>
      <c r="R135" s="133">
        <f t="shared" si="172"/>
        <v>0</v>
      </c>
      <c r="S135" s="134">
        <f t="shared" si="172"/>
        <v>0</v>
      </c>
      <c r="T135" s="22">
        <f t="shared" si="173"/>
        <v>0</v>
      </c>
      <c r="U135" s="130"/>
      <c r="V135" s="131"/>
      <c r="W135" s="130"/>
      <c r="X135" s="131"/>
      <c r="Y135" s="130"/>
      <c r="Z135" s="134"/>
      <c r="AA135" s="133">
        <f t="shared" si="174"/>
        <v>0</v>
      </c>
      <c r="AB135" s="134">
        <f t="shared" si="174"/>
        <v>0</v>
      </c>
      <c r="AC135" s="22">
        <f t="shared" si="175"/>
        <v>0</v>
      </c>
      <c r="AD135" s="130"/>
      <c r="AE135" s="131"/>
      <c r="AF135" s="130"/>
      <c r="AG135" s="131"/>
      <c r="AH135" s="130"/>
      <c r="AI135" s="134"/>
      <c r="AJ135" s="133">
        <f t="shared" si="176"/>
        <v>0</v>
      </c>
      <c r="AK135" s="134">
        <f t="shared" si="176"/>
        <v>0</v>
      </c>
      <c r="AL135" s="22">
        <f t="shared" si="177"/>
        <v>0</v>
      </c>
      <c r="AM135" s="134">
        <f t="shared" si="178"/>
        <v>0</v>
      </c>
      <c r="AN135" s="134">
        <f t="shared" si="178"/>
        <v>0</v>
      </c>
      <c r="AO135" s="23">
        <f t="shared" si="179"/>
        <v>0</v>
      </c>
      <c r="AP135" s="70"/>
    </row>
    <row r="136" spans="1:42">
      <c r="A136" s="106"/>
      <c r="B136" s="7" t="s">
        <v>48</v>
      </c>
      <c r="C136" s="130"/>
      <c r="D136" s="131"/>
      <c r="E136" s="130"/>
      <c r="F136" s="131"/>
      <c r="G136" s="130"/>
      <c r="H136" s="131"/>
      <c r="I136" s="133">
        <f t="shared" si="170"/>
        <v>0</v>
      </c>
      <c r="J136" s="134">
        <f t="shared" si="170"/>
        <v>0</v>
      </c>
      <c r="K136" s="22">
        <f t="shared" si="171"/>
        <v>0</v>
      </c>
      <c r="L136" s="130"/>
      <c r="M136" s="131"/>
      <c r="N136" s="130"/>
      <c r="O136" s="131"/>
      <c r="P136" s="130"/>
      <c r="Q136" s="131"/>
      <c r="R136" s="133">
        <f t="shared" si="172"/>
        <v>0</v>
      </c>
      <c r="S136" s="134">
        <f t="shared" si="172"/>
        <v>0</v>
      </c>
      <c r="T136" s="22">
        <f t="shared" si="173"/>
        <v>0</v>
      </c>
      <c r="U136" s="130"/>
      <c r="V136" s="131"/>
      <c r="W136" s="130"/>
      <c r="X136" s="131"/>
      <c r="Y136" s="130"/>
      <c r="Z136" s="134"/>
      <c r="AA136" s="133">
        <f t="shared" si="174"/>
        <v>0</v>
      </c>
      <c r="AB136" s="134">
        <f t="shared" si="174"/>
        <v>0</v>
      </c>
      <c r="AC136" s="22">
        <f t="shared" si="175"/>
        <v>0</v>
      </c>
      <c r="AD136" s="130"/>
      <c r="AE136" s="131"/>
      <c r="AF136" s="130"/>
      <c r="AG136" s="131"/>
      <c r="AH136" s="130"/>
      <c r="AI136" s="134"/>
      <c r="AJ136" s="133">
        <f t="shared" si="176"/>
        <v>0</v>
      </c>
      <c r="AK136" s="134">
        <f t="shared" si="176"/>
        <v>0</v>
      </c>
      <c r="AL136" s="22">
        <f t="shared" si="177"/>
        <v>0</v>
      </c>
      <c r="AM136" s="134">
        <f t="shared" si="178"/>
        <v>0</v>
      </c>
      <c r="AN136" s="134">
        <f t="shared" si="178"/>
        <v>0</v>
      </c>
      <c r="AO136" s="23">
        <f t="shared" si="179"/>
        <v>0</v>
      </c>
      <c r="AP136" s="70"/>
    </row>
    <row r="137" spans="1:42">
      <c r="A137" s="106"/>
      <c r="B137" s="7" t="s">
        <v>49</v>
      </c>
      <c r="C137" s="130"/>
      <c r="D137" s="131"/>
      <c r="E137" s="130"/>
      <c r="F137" s="131"/>
      <c r="G137" s="130"/>
      <c r="H137" s="131"/>
      <c r="I137" s="133">
        <f t="shared" si="170"/>
        <v>0</v>
      </c>
      <c r="J137" s="134">
        <f t="shared" si="170"/>
        <v>0</v>
      </c>
      <c r="K137" s="22">
        <f t="shared" si="171"/>
        <v>0</v>
      </c>
      <c r="L137" s="130"/>
      <c r="M137" s="131"/>
      <c r="N137" s="130"/>
      <c r="O137" s="131"/>
      <c r="P137" s="130"/>
      <c r="Q137" s="131"/>
      <c r="R137" s="133">
        <f t="shared" si="172"/>
        <v>0</v>
      </c>
      <c r="S137" s="134">
        <f t="shared" si="172"/>
        <v>0</v>
      </c>
      <c r="T137" s="22">
        <f t="shared" si="173"/>
        <v>0</v>
      </c>
      <c r="U137" s="130"/>
      <c r="V137" s="131"/>
      <c r="W137" s="130"/>
      <c r="X137" s="131"/>
      <c r="Y137" s="130"/>
      <c r="Z137" s="134"/>
      <c r="AA137" s="133">
        <f t="shared" si="174"/>
        <v>0</v>
      </c>
      <c r="AB137" s="134">
        <f t="shared" si="174"/>
        <v>0</v>
      </c>
      <c r="AC137" s="22">
        <f t="shared" si="175"/>
        <v>0</v>
      </c>
      <c r="AD137" s="130"/>
      <c r="AE137" s="131"/>
      <c r="AF137" s="130"/>
      <c r="AG137" s="131"/>
      <c r="AH137" s="130"/>
      <c r="AI137" s="134"/>
      <c r="AJ137" s="133">
        <f t="shared" si="176"/>
        <v>0</v>
      </c>
      <c r="AK137" s="134">
        <f t="shared" si="176"/>
        <v>0</v>
      </c>
      <c r="AL137" s="22">
        <f t="shared" si="177"/>
        <v>0</v>
      </c>
      <c r="AM137" s="134">
        <f t="shared" si="178"/>
        <v>0</v>
      </c>
      <c r="AN137" s="134">
        <f t="shared" si="178"/>
        <v>0</v>
      </c>
      <c r="AO137" s="23">
        <f t="shared" si="179"/>
        <v>0</v>
      </c>
      <c r="AP137" s="70"/>
    </row>
    <row r="138" spans="1:42">
      <c r="A138" s="106"/>
      <c r="B138" s="234" t="s">
        <v>50</v>
      </c>
      <c r="C138" s="141"/>
      <c r="D138" s="142"/>
      <c r="E138" s="141"/>
      <c r="F138" s="142"/>
      <c r="G138" s="141"/>
      <c r="H138" s="142"/>
      <c r="I138" s="143"/>
      <c r="J138" s="144"/>
      <c r="K138" s="145"/>
      <c r="L138" s="141"/>
      <c r="M138" s="142"/>
      <c r="N138" s="141"/>
      <c r="O138" s="142"/>
      <c r="P138" s="141"/>
      <c r="Q138" s="142"/>
      <c r="R138" s="143"/>
      <c r="S138" s="144"/>
      <c r="T138" s="145"/>
      <c r="U138" s="141"/>
      <c r="V138" s="142"/>
      <c r="W138" s="141"/>
      <c r="X138" s="142"/>
      <c r="Y138" s="141"/>
      <c r="Z138" s="144"/>
      <c r="AA138" s="143"/>
      <c r="AB138" s="144"/>
      <c r="AC138" s="145"/>
      <c r="AD138" s="141"/>
      <c r="AE138" s="142"/>
      <c r="AF138" s="141"/>
      <c r="AG138" s="142"/>
      <c r="AH138" s="141"/>
      <c r="AI138" s="144"/>
      <c r="AJ138" s="143"/>
      <c r="AK138" s="144"/>
      <c r="AL138" s="145"/>
      <c r="AM138" s="144"/>
      <c r="AN138" s="144"/>
      <c r="AO138" s="146"/>
      <c r="AP138" s="70"/>
    </row>
    <row r="139" spans="1:42">
      <c r="A139" s="106"/>
      <c r="B139" s="7" t="s">
        <v>51</v>
      </c>
      <c r="C139" s="130"/>
      <c r="D139" s="131"/>
      <c r="E139" s="130"/>
      <c r="F139" s="131"/>
      <c r="G139" s="130"/>
      <c r="H139" s="131"/>
      <c r="I139" s="133">
        <f t="shared" ref="I139:J141" si="180">SUM(C139+E139+G139)</f>
        <v>0</v>
      </c>
      <c r="J139" s="134">
        <f t="shared" si="180"/>
        <v>0</v>
      </c>
      <c r="K139" s="22">
        <f t="shared" ref="K139:K141" si="181">I139-J139</f>
        <v>0</v>
      </c>
      <c r="L139" s="130"/>
      <c r="M139" s="131"/>
      <c r="N139" s="130"/>
      <c r="O139" s="131"/>
      <c r="P139" s="130"/>
      <c r="Q139" s="131"/>
      <c r="R139" s="133">
        <f t="shared" ref="R139:S141" si="182">SUM(L139+N139+P139)</f>
        <v>0</v>
      </c>
      <c r="S139" s="134">
        <f t="shared" si="182"/>
        <v>0</v>
      </c>
      <c r="T139" s="22">
        <f t="shared" ref="T139:T141" si="183">R139-S139</f>
        <v>0</v>
      </c>
      <c r="U139" s="130"/>
      <c r="V139" s="131"/>
      <c r="W139" s="130"/>
      <c r="X139" s="131"/>
      <c r="Y139" s="130"/>
      <c r="Z139" s="134"/>
      <c r="AA139" s="133">
        <f t="shared" ref="AA139:AB141" si="184">SUM(U139+W139+Y139)</f>
        <v>0</v>
      </c>
      <c r="AB139" s="134">
        <f t="shared" si="184"/>
        <v>0</v>
      </c>
      <c r="AC139" s="22">
        <f t="shared" ref="AC139:AC141" si="185">AA139-AB139</f>
        <v>0</v>
      </c>
      <c r="AD139" s="130"/>
      <c r="AE139" s="131"/>
      <c r="AF139" s="130"/>
      <c r="AG139" s="131"/>
      <c r="AH139" s="130"/>
      <c r="AI139" s="134"/>
      <c r="AJ139" s="133">
        <f t="shared" ref="AJ139:AK141" si="186">SUM(AD139+AF139+AH139)</f>
        <v>0</v>
      </c>
      <c r="AK139" s="134">
        <f t="shared" si="186"/>
        <v>0</v>
      </c>
      <c r="AL139" s="22">
        <f t="shared" ref="AL139:AL141" si="187">AJ139-AK139</f>
        <v>0</v>
      </c>
      <c r="AM139" s="134">
        <f t="shared" ref="AM139:AN141" si="188">SUM(I139+R139+AA139+AJ139)</f>
        <v>0</v>
      </c>
      <c r="AN139" s="134">
        <f t="shared" si="188"/>
        <v>0</v>
      </c>
      <c r="AO139" s="23">
        <f t="shared" ref="AO139:AO141" si="189">AM139-AN139</f>
        <v>0</v>
      </c>
      <c r="AP139" s="70"/>
    </row>
    <row r="140" spans="1:42">
      <c r="A140" s="106"/>
      <c r="B140" s="7" t="s">
        <v>52</v>
      </c>
      <c r="C140" s="130"/>
      <c r="D140" s="131"/>
      <c r="E140" s="130"/>
      <c r="F140" s="131"/>
      <c r="G140" s="130"/>
      <c r="H140" s="131"/>
      <c r="I140" s="133">
        <f t="shared" si="180"/>
        <v>0</v>
      </c>
      <c r="J140" s="134">
        <f t="shared" si="180"/>
        <v>0</v>
      </c>
      <c r="K140" s="22">
        <f t="shared" si="181"/>
        <v>0</v>
      </c>
      <c r="L140" s="130"/>
      <c r="M140" s="131"/>
      <c r="N140" s="130"/>
      <c r="O140" s="131"/>
      <c r="P140" s="130"/>
      <c r="Q140" s="131"/>
      <c r="R140" s="133">
        <f t="shared" si="182"/>
        <v>0</v>
      </c>
      <c r="S140" s="134">
        <f t="shared" si="182"/>
        <v>0</v>
      </c>
      <c r="T140" s="22">
        <f t="shared" si="183"/>
        <v>0</v>
      </c>
      <c r="U140" s="130"/>
      <c r="V140" s="131"/>
      <c r="W140" s="130"/>
      <c r="X140" s="131"/>
      <c r="Y140" s="130"/>
      <c r="Z140" s="134"/>
      <c r="AA140" s="133">
        <f t="shared" si="184"/>
        <v>0</v>
      </c>
      <c r="AB140" s="134">
        <f t="shared" si="184"/>
        <v>0</v>
      </c>
      <c r="AC140" s="22">
        <f t="shared" si="185"/>
        <v>0</v>
      </c>
      <c r="AD140" s="130"/>
      <c r="AE140" s="131"/>
      <c r="AF140" s="130"/>
      <c r="AG140" s="131"/>
      <c r="AH140" s="130"/>
      <c r="AI140" s="134"/>
      <c r="AJ140" s="133">
        <f t="shared" si="186"/>
        <v>0</v>
      </c>
      <c r="AK140" s="134">
        <f t="shared" si="186"/>
        <v>0</v>
      </c>
      <c r="AL140" s="22">
        <f t="shared" si="187"/>
        <v>0</v>
      </c>
      <c r="AM140" s="134">
        <f t="shared" si="188"/>
        <v>0</v>
      </c>
      <c r="AN140" s="134">
        <f t="shared" si="188"/>
        <v>0</v>
      </c>
      <c r="AO140" s="23">
        <f t="shared" si="189"/>
        <v>0</v>
      </c>
      <c r="AP140" s="70"/>
    </row>
    <row r="141" spans="1:42">
      <c r="A141" s="106"/>
      <c r="B141" s="7" t="s">
        <v>53</v>
      </c>
      <c r="C141" s="130"/>
      <c r="D141" s="131"/>
      <c r="E141" s="130"/>
      <c r="F141" s="131"/>
      <c r="G141" s="130"/>
      <c r="H141" s="131"/>
      <c r="I141" s="133">
        <f t="shared" si="180"/>
        <v>0</v>
      </c>
      <c r="J141" s="134">
        <f t="shared" si="180"/>
        <v>0</v>
      </c>
      <c r="K141" s="22">
        <f t="shared" si="181"/>
        <v>0</v>
      </c>
      <c r="L141" s="130"/>
      <c r="M141" s="131"/>
      <c r="N141" s="130"/>
      <c r="O141" s="131"/>
      <c r="P141" s="130"/>
      <c r="Q141" s="131"/>
      <c r="R141" s="133">
        <f t="shared" si="182"/>
        <v>0</v>
      </c>
      <c r="S141" s="134">
        <f t="shared" si="182"/>
        <v>0</v>
      </c>
      <c r="T141" s="22">
        <f t="shared" si="183"/>
        <v>0</v>
      </c>
      <c r="U141" s="130"/>
      <c r="V141" s="131"/>
      <c r="W141" s="130"/>
      <c r="X141" s="131"/>
      <c r="Y141" s="130"/>
      <c r="Z141" s="147"/>
      <c r="AA141" s="133">
        <f t="shared" si="184"/>
        <v>0</v>
      </c>
      <c r="AB141" s="134">
        <f t="shared" si="184"/>
        <v>0</v>
      </c>
      <c r="AC141" s="22">
        <f t="shared" si="185"/>
        <v>0</v>
      </c>
      <c r="AD141" s="130"/>
      <c r="AE141" s="131"/>
      <c r="AF141" s="130"/>
      <c r="AG141" s="131"/>
      <c r="AH141" s="130"/>
      <c r="AI141" s="134"/>
      <c r="AJ141" s="133">
        <f t="shared" si="186"/>
        <v>0</v>
      </c>
      <c r="AK141" s="134">
        <f t="shared" si="186"/>
        <v>0</v>
      </c>
      <c r="AL141" s="22">
        <f t="shared" si="187"/>
        <v>0</v>
      </c>
      <c r="AM141" s="133">
        <f t="shared" si="188"/>
        <v>0</v>
      </c>
      <c r="AN141" s="134">
        <f t="shared" si="188"/>
        <v>0</v>
      </c>
      <c r="AO141" s="23">
        <f t="shared" si="189"/>
        <v>0</v>
      </c>
      <c r="AP141" s="70"/>
    </row>
    <row r="142" spans="1:42">
      <c r="A142" s="106"/>
      <c r="B142" s="235" t="s">
        <v>54</v>
      </c>
      <c r="C142" s="148"/>
      <c r="D142" s="149"/>
      <c r="E142" s="148"/>
      <c r="F142" s="149"/>
      <c r="G142" s="148"/>
      <c r="H142" s="149"/>
      <c r="I142" s="150"/>
      <c r="J142" s="149"/>
      <c r="K142" s="151"/>
      <c r="L142" s="149"/>
      <c r="M142" s="149"/>
      <c r="N142" s="148"/>
      <c r="O142" s="149"/>
      <c r="P142" s="148"/>
      <c r="Q142" s="149"/>
      <c r="R142" s="150"/>
      <c r="S142" s="149"/>
      <c r="T142" s="151"/>
      <c r="U142" s="149"/>
      <c r="V142" s="149"/>
      <c r="W142" s="148"/>
      <c r="X142" s="149"/>
      <c r="Y142" s="148"/>
      <c r="Z142" s="152"/>
      <c r="AA142" s="149"/>
      <c r="AB142" s="149"/>
      <c r="AC142" s="151"/>
      <c r="AD142" s="149"/>
      <c r="AE142" s="149"/>
      <c r="AF142" s="148"/>
      <c r="AG142" s="149"/>
      <c r="AH142" s="148"/>
      <c r="AI142" s="152"/>
      <c r="AJ142" s="149"/>
      <c r="AK142" s="149"/>
      <c r="AL142" s="151"/>
      <c r="AM142" s="149"/>
      <c r="AN142" s="149"/>
      <c r="AO142" s="153"/>
      <c r="AP142" s="70"/>
    </row>
    <row r="143" spans="1:42">
      <c r="A143" s="106"/>
      <c r="B143" s="7" t="s">
        <v>55</v>
      </c>
      <c r="C143" s="130"/>
      <c r="D143" s="134"/>
      <c r="E143" s="130"/>
      <c r="F143" s="134"/>
      <c r="G143" s="130"/>
      <c r="H143" s="134"/>
      <c r="I143" s="133">
        <f t="shared" ref="I143:J145" si="190">SUM(C143+E143+G143)</f>
        <v>0</v>
      </c>
      <c r="J143" s="134">
        <f t="shared" si="190"/>
        <v>0</v>
      </c>
      <c r="K143" s="22">
        <f t="shared" ref="K143:K145" si="191">I143-J143</f>
        <v>0</v>
      </c>
      <c r="L143" s="134"/>
      <c r="M143" s="134"/>
      <c r="N143" s="130"/>
      <c r="O143" s="134"/>
      <c r="P143" s="130"/>
      <c r="Q143" s="134"/>
      <c r="R143" s="133">
        <f t="shared" ref="R143:S145" si="192">SUM(L143+N143+P143)</f>
        <v>0</v>
      </c>
      <c r="S143" s="134">
        <f t="shared" si="192"/>
        <v>0</v>
      </c>
      <c r="T143" s="22">
        <f t="shared" ref="T143:T145" si="193">R143-S143</f>
        <v>0</v>
      </c>
      <c r="U143" s="134"/>
      <c r="V143" s="134"/>
      <c r="W143" s="130"/>
      <c r="X143" s="134"/>
      <c r="Y143" s="130"/>
      <c r="Z143" s="147"/>
      <c r="AA143" s="133">
        <f t="shared" ref="AA143:AB145" si="194">SUM(U143+W143+Y143)</f>
        <v>0</v>
      </c>
      <c r="AB143" s="134">
        <f t="shared" si="194"/>
        <v>0</v>
      </c>
      <c r="AC143" s="22">
        <f t="shared" ref="AC143:AC145" si="195">AA143-AB143</f>
        <v>0</v>
      </c>
      <c r="AD143" s="134"/>
      <c r="AE143" s="134"/>
      <c r="AF143" s="130"/>
      <c r="AG143" s="134"/>
      <c r="AH143" s="130"/>
      <c r="AI143" s="147"/>
      <c r="AJ143" s="133">
        <f t="shared" ref="AJ143:AK145" si="196">SUM(AD143+AF143+AH143)</f>
        <v>0</v>
      </c>
      <c r="AK143" s="134">
        <f t="shared" si="196"/>
        <v>0</v>
      </c>
      <c r="AL143" s="22">
        <f t="shared" ref="AL143:AL145" si="197">AJ143-AK143</f>
        <v>0</v>
      </c>
      <c r="AM143" s="133">
        <f t="shared" ref="AM143:AN145" si="198">SUM(I143+R143+AA143+AJ143)</f>
        <v>0</v>
      </c>
      <c r="AN143" s="134">
        <f t="shared" si="198"/>
        <v>0</v>
      </c>
      <c r="AO143" s="23">
        <f t="shared" ref="AO143:AO145" si="199">AM143-AN143</f>
        <v>0</v>
      </c>
      <c r="AP143" s="70"/>
    </row>
    <row r="144" spans="1:42">
      <c r="A144" s="106"/>
      <c r="B144" s="7" t="s">
        <v>56</v>
      </c>
      <c r="C144" s="130"/>
      <c r="D144" s="134"/>
      <c r="E144" s="130"/>
      <c r="F144" s="134"/>
      <c r="G144" s="130"/>
      <c r="H144" s="134"/>
      <c r="I144" s="133">
        <f t="shared" si="190"/>
        <v>0</v>
      </c>
      <c r="J144" s="134">
        <f t="shared" si="190"/>
        <v>0</v>
      </c>
      <c r="K144" s="22">
        <f t="shared" si="191"/>
        <v>0</v>
      </c>
      <c r="L144" s="134"/>
      <c r="M144" s="134"/>
      <c r="N144" s="130"/>
      <c r="O144" s="134"/>
      <c r="P144" s="130"/>
      <c r="Q144" s="134"/>
      <c r="R144" s="133">
        <f t="shared" si="192"/>
        <v>0</v>
      </c>
      <c r="S144" s="134">
        <f t="shared" si="192"/>
        <v>0</v>
      </c>
      <c r="T144" s="22">
        <f t="shared" si="193"/>
        <v>0</v>
      </c>
      <c r="U144" s="134"/>
      <c r="V144" s="134"/>
      <c r="W144" s="130"/>
      <c r="X144" s="134"/>
      <c r="Y144" s="130"/>
      <c r="Z144" s="147"/>
      <c r="AA144" s="133">
        <f t="shared" si="194"/>
        <v>0</v>
      </c>
      <c r="AB144" s="134">
        <f t="shared" si="194"/>
        <v>0</v>
      </c>
      <c r="AC144" s="22">
        <f t="shared" si="195"/>
        <v>0</v>
      </c>
      <c r="AD144" s="134"/>
      <c r="AE144" s="134"/>
      <c r="AF144" s="130"/>
      <c r="AG144" s="134"/>
      <c r="AH144" s="130"/>
      <c r="AI144" s="147"/>
      <c r="AJ144" s="133">
        <f t="shared" si="196"/>
        <v>0</v>
      </c>
      <c r="AK144" s="134">
        <f t="shared" si="196"/>
        <v>0</v>
      </c>
      <c r="AL144" s="22">
        <f t="shared" si="197"/>
        <v>0</v>
      </c>
      <c r="AM144" s="133">
        <f t="shared" si="198"/>
        <v>0</v>
      </c>
      <c r="AN144" s="134">
        <f t="shared" si="198"/>
        <v>0</v>
      </c>
      <c r="AO144" s="23">
        <f t="shared" si="199"/>
        <v>0</v>
      </c>
      <c r="AP144" s="70"/>
    </row>
    <row r="145" spans="1:43" ht="13.5" thickBot="1">
      <c r="A145" s="106"/>
      <c r="B145" s="233" t="s">
        <v>57</v>
      </c>
      <c r="C145" s="154"/>
      <c r="D145" s="134"/>
      <c r="E145" s="130"/>
      <c r="F145" s="134"/>
      <c r="G145" s="130"/>
      <c r="H145" s="134"/>
      <c r="I145" s="133">
        <f t="shared" si="190"/>
        <v>0</v>
      </c>
      <c r="J145" s="134">
        <f t="shared" si="190"/>
        <v>0</v>
      </c>
      <c r="K145" s="22">
        <f t="shared" si="191"/>
        <v>0</v>
      </c>
      <c r="L145" s="134"/>
      <c r="M145" s="134"/>
      <c r="N145" s="130"/>
      <c r="O145" s="134"/>
      <c r="P145" s="130"/>
      <c r="Q145" s="134"/>
      <c r="R145" s="133">
        <f t="shared" si="192"/>
        <v>0</v>
      </c>
      <c r="S145" s="134">
        <f t="shared" si="192"/>
        <v>0</v>
      </c>
      <c r="T145" s="22">
        <f t="shared" si="193"/>
        <v>0</v>
      </c>
      <c r="U145" s="134"/>
      <c r="V145" s="134"/>
      <c r="W145" s="130"/>
      <c r="X145" s="134"/>
      <c r="Y145" s="130"/>
      <c r="Z145" s="147"/>
      <c r="AA145" s="133">
        <f t="shared" si="194"/>
        <v>0</v>
      </c>
      <c r="AB145" s="134">
        <f t="shared" si="194"/>
        <v>0</v>
      </c>
      <c r="AC145" s="22">
        <f t="shared" si="195"/>
        <v>0</v>
      </c>
      <c r="AD145" s="134"/>
      <c r="AE145" s="134"/>
      <c r="AF145" s="130"/>
      <c r="AG145" s="134"/>
      <c r="AH145" s="130"/>
      <c r="AI145" s="147"/>
      <c r="AJ145" s="133">
        <f t="shared" si="196"/>
        <v>0</v>
      </c>
      <c r="AK145" s="134">
        <f t="shared" si="196"/>
        <v>0</v>
      </c>
      <c r="AL145" s="22">
        <f t="shared" si="197"/>
        <v>0</v>
      </c>
      <c r="AM145" s="133">
        <f t="shared" si="198"/>
        <v>0</v>
      </c>
      <c r="AN145" s="134">
        <f t="shared" si="198"/>
        <v>0</v>
      </c>
      <c r="AO145" s="23">
        <f t="shared" si="199"/>
        <v>0</v>
      </c>
      <c r="AP145" s="70"/>
    </row>
    <row r="146" spans="1:43" ht="13.5" thickBot="1">
      <c r="A146" s="106"/>
      <c r="B146" s="225" t="s">
        <v>29</v>
      </c>
      <c r="C146" s="47">
        <f t="shared" ref="C146:AO146" si="200">SUM(C126:C128,C129:C132,C134:C137,C139:C141,C143:C145)</f>
        <v>0</v>
      </c>
      <c r="D146" s="48">
        <f t="shared" si="200"/>
        <v>0</v>
      </c>
      <c r="E146" s="155">
        <f t="shared" si="200"/>
        <v>6034.3600000000006</v>
      </c>
      <c r="F146" s="48">
        <f t="shared" si="200"/>
        <v>0</v>
      </c>
      <c r="G146" s="155">
        <f t="shared" si="200"/>
        <v>0</v>
      </c>
      <c r="H146" s="48">
        <f t="shared" si="200"/>
        <v>0</v>
      </c>
      <c r="I146" s="94">
        <f t="shared" si="200"/>
        <v>6034.3600000000006</v>
      </c>
      <c r="J146" s="33">
        <f t="shared" si="200"/>
        <v>0</v>
      </c>
      <c r="K146" s="32">
        <f t="shared" si="200"/>
        <v>6034.3600000000006</v>
      </c>
      <c r="L146" s="48">
        <f t="shared" si="200"/>
        <v>0</v>
      </c>
      <c r="M146" s="48">
        <f t="shared" si="200"/>
        <v>0</v>
      </c>
      <c r="N146" s="155">
        <f t="shared" si="200"/>
        <v>6034.3600000000006</v>
      </c>
      <c r="O146" s="48">
        <f t="shared" si="200"/>
        <v>0</v>
      </c>
      <c r="P146" s="155">
        <f t="shared" si="200"/>
        <v>0</v>
      </c>
      <c r="Q146" s="48">
        <f t="shared" si="200"/>
        <v>0</v>
      </c>
      <c r="R146" s="94">
        <f t="shared" si="200"/>
        <v>6034.3600000000006</v>
      </c>
      <c r="S146" s="33">
        <f t="shared" si="200"/>
        <v>0</v>
      </c>
      <c r="T146" s="32">
        <f t="shared" si="200"/>
        <v>6034.3600000000006</v>
      </c>
      <c r="U146" s="48">
        <f t="shared" si="200"/>
        <v>0</v>
      </c>
      <c r="V146" s="48">
        <f t="shared" si="200"/>
        <v>0</v>
      </c>
      <c r="W146" s="155">
        <f t="shared" si="200"/>
        <v>6034.3600000000006</v>
      </c>
      <c r="X146" s="48">
        <f t="shared" si="200"/>
        <v>0</v>
      </c>
      <c r="Y146" s="155">
        <f t="shared" si="200"/>
        <v>0</v>
      </c>
      <c r="Z146" s="156">
        <f t="shared" si="200"/>
        <v>0</v>
      </c>
      <c r="AA146" s="94">
        <f t="shared" si="200"/>
        <v>6034.3600000000006</v>
      </c>
      <c r="AB146" s="33">
        <f t="shared" si="200"/>
        <v>0</v>
      </c>
      <c r="AC146" s="32">
        <f t="shared" si="200"/>
        <v>6034.3600000000006</v>
      </c>
      <c r="AD146" s="48">
        <f t="shared" si="200"/>
        <v>0</v>
      </c>
      <c r="AE146" s="48">
        <f t="shared" si="200"/>
        <v>0</v>
      </c>
      <c r="AF146" s="155">
        <f t="shared" si="200"/>
        <v>0</v>
      </c>
      <c r="AG146" s="48">
        <f t="shared" si="200"/>
        <v>0</v>
      </c>
      <c r="AH146" s="155">
        <f t="shared" si="200"/>
        <v>0</v>
      </c>
      <c r="AI146" s="156">
        <f t="shared" si="200"/>
        <v>0</v>
      </c>
      <c r="AJ146" s="94">
        <f t="shared" si="200"/>
        <v>0</v>
      </c>
      <c r="AK146" s="33">
        <f t="shared" si="200"/>
        <v>0</v>
      </c>
      <c r="AL146" s="32">
        <f t="shared" si="200"/>
        <v>0</v>
      </c>
      <c r="AM146" s="94">
        <f t="shared" si="200"/>
        <v>18103.080000000002</v>
      </c>
      <c r="AN146" s="33">
        <f t="shared" si="200"/>
        <v>0</v>
      </c>
      <c r="AO146" s="33">
        <f t="shared" si="200"/>
        <v>18103.080000000002</v>
      </c>
      <c r="AP146" s="70"/>
    </row>
    <row r="147" spans="1:43" ht="13.5" thickBot="1">
      <c r="A147" s="106"/>
      <c r="B147" s="34"/>
      <c r="C147" s="34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0"/>
    </row>
    <row r="148" spans="1:43" ht="26.5" thickBot="1">
      <c r="A148" s="106"/>
      <c r="B148" s="227" t="s">
        <v>30</v>
      </c>
      <c r="C148" s="157" t="s">
        <v>19</v>
      </c>
      <c r="D148" s="158" t="s">
        <v>20</v>
      </c>
      <c r="E148" s="159" t="s">
        <v>21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0"/>
    </row>
    <row r="149" spans="1:43" ht="13.5" thickBot="1">
      <c r="A149" s="106"/>
      <c r="B149" s="238" t="s">
        <v>39</v>
      </c>
      <c r="C149" s="160">
        <f>SUM(AM126:AM130)</f>
        <v>18103.080000000002</v>
      </c>
      <c r="D149" s="161">
        <f>SUM(AN126:AN128)</f>
        <v>0</v>
      </c>
      <c r="E149" s="161">
        <f t="shared" ref="E149:E150" si="201">C149-D149</f>
        <v>18103.080000000002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0"/>
    </row>
    <row r="150" spans="1:43" ht="13.5" thickBot="1">
      <c r="A150" s="106"/>
      <c r="B150" s="225" t="s">
        <v>29</v>
      </c>
      <c r="C150" s="47">
        <f>SUM(C149:C149)</f>
        <v>18103.080000000002</v>
      </c>
      <c r="D150" s="48">
        <f>SUM(D149:D149)</f>
        <v>0</v>
      </c>
      <c r="E150" s="48">
        <f t="shared" si="201"/>
        <v>18103.080000000002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0"/>
    </row>
    <row r="151" spans="1:43">
      <c r="A151" s="106"/>
      <c r="B151" s="34"/>
      <c r="C151" s="34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0"/>
    </row>
    <row r="152" spans="1:43">
      <c r="A152" s="106"/>
      <c r="B152" s="34"/>
      <c r="C152" s="34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0"/>
    </row>
    <row r="153" spans="1:43">
      <c r="A153" s="106"/>
      <c r="B153" s="34"/>
      <c r="C153" s="34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0"/>
    </row>
    <row r="154" spans="1:43">
      <c r="A154" s="106"/>
      <c r="B154" s="34"/>
      <c r="C154" s="34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0"/>
    </row>
    <row r="155" spans="1:43">
      <c r="A155" s="106"/>
      <c r="B155" s="34"/>
      <c r="C155" s="34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0"/>
    </row>
    <row r="156" spans="1:43">
      <c r="A156" s="106"/>
      <c r="B156" s="34"/>
      <c r="C156" s="3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0"/>
    </row>
    <row r="157" spans="1:43">
      <c r="A157" s="106"/>
      <c r="B157" s="34"/>
      <c r="C157" s="34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0"/>
    </row>
    <row r="158" spans="1:43">
      <c r="A158" s="106"/>
      <c r="B158" s="34"/>
      <c r="C158" s="34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0"/>
    </row>
    <row r="159" spans="1:43">
      <c r="A159" s="106"/>
      <c r="B159" s="34"/>
      <c r="C159" s="34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0"/>
    </row>
    <row r="160" spans="1:43">
      <c r="A160" s="106"/>
      <c r="B160" s="34"/>
      <c r="C160" s="34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0"/>
    </row>
    <row r="161" spans="1:43">
      <c r="A161" s="106"/>
      <c r="B161" s="34"/>
      <c r="C161" s="34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0"/>
    </row>
    <row r="162" spans="1:43">
      <c r="A162" s="106"/>
      <c r="B162" s="34"/>
      <c r="C162" s="34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0"/>
    </row>
    <row r="163" spans="1:43">
      <c r="A163" s="106"/>
      <c r="B163" s="34"/>
      <c r="C163" s="34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0"/>
    </row>
    <row r="164" spans="1:43">
      <c r="A164" s="106"/>
      <c r="B164" s="34"/>
      <c r="C164" s="3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0"/>
    </row>
    <row r="165" spans="1:43">
      <c r="A165" s="106"/>
      <c r="B165" s="34"/>
      <c r="C165" s="34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0"/>
    </row>
    <row r="166" spans="1:43">
      <c r="A166" s="106"/>
      <c r="B166" s="34"/>
      <c r="C166" s="34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0"/>
    </row>
    <row r="167" spans="1:43">
      <c r="A167" s="106"/>
      <c r="B167" s="34"/>
      <c r="C167" s="34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0"/>
    </row>
    <row r="168" spans="1:43">
      <c r="A168" s="106"/>
      <c r="B168" s="34"/>
      <c r="C168" s="34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0"/>
    </row>
    <row r="169" spans="1:43" ht="13.5" thickBot="1">
      <c r="A169" s="162"/>
      <c r="B169" s="49"/>
      <c r="C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107"/>
    </row>
    <row r="170" spans="1:43" ht="13.5" thickBot="1"/>
    <row r="171" spans="1:43">
      <c r="A171" s="108"/>
      <c r="B171" s="109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02"/>
    </row>
    <row r="172" spans="1:43" ht="30" customHeight="1">
      <c r="A172" s="307" t="s">
        <v>58</v>
      </c>
      <c r="B172" s="308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70"/>
    </row>
    <row r="173" spans="1:43">
      <c r="A173" s="106"/>
      <c r="B173" s="34"/>
      <c r="C173" s="34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0"/>
    </row>
    <row r="174" spans="1:43" ht="13.5" thickBot="1">
      <c r="A174" s="106"/>
      <c r="B174" s="6"/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0"/>
    </row>
    <row r="175" spans="1:43">
      <c r="A175" s="106"/>
      <c r="B175" s="69"/>
      <c r="C175" s="314" t="s">
        <v>5</v>
      </c>
      <c r="D175" s="315"/>
      <c r="E175" s="314" t="s">
        <v>6</v>
      </c>
      <c r="F175" s="315"/>
      <c r="G175" s="314" t="s">
        <v>7</v>
      </c>
      <c r="H175" s="315"/>
      <c r="I175" s="311" t="s">
        <v>8</v>
      </c>
      <c r="J175" s="312"/>
      <c r="K175" s="313"/>
      <c r="L175" s="314" t="s">
        <v>9</v>
      </c>
      <c r="M175" s="315"/>
      <c r="N175" s="314" t="s">
        <v>10</v>
      </c>
      <c r="O175" s="315"/>
      <c r="P175" s="314" t="s">
        <v>11</v>
      </c>
      <c r="Q175" s="315"/>
      <c r="R175" s="311" t="s">
        <v>12</v>
      </c>
      <c r="S175" s="312"/>
      <c r="T175" s="313"/>
      <c r="U175" s="314" t="s">
        <v>13</v>
      </c>
      <c r="V175" s="315"/>
      <c r="W175" s="314" t="s">
        <v>14</v>
      </c>
      <c r="X175" s="315"/>
      <c r="Y175" s="314" t="s">
        <v>15</v>
      </c>
      <c r="Z175" s="315"/>
      <c r="AA175" s="311" t="s">
        <v>16</v>
      </c>
      <c r="AB175" s="312"/>
      <c r="AC175" s="313"/>
      <c r="AD175" s="314" t="s">
        <v>17</v>
      </c>
      <c r="AE175" s="315"/>
      <c r="AF175" s="314" t="s">
        <v>17</v>
      </c>
      <c r="AG175" s="315"/>
      <c r="AH175" s="314" t="s">
        <v>17</v>
      </c>
      <c r="AI175" s="315"/>
      <c r="AJ175" s="311" t="s">
        <v>16</v>
      </c>
      <c r="AK175" s="312"/>
      <c r="AL175" s="313"/>
      <c r="AM175" s="311" t="s">
        <v>18</v>
      </c>
      <c r="AN175" s="312"/>
      <c r="AO175" s="312"/>
      <c r="AP175" s="70"/>
    </row>
    <row r="176" spans="1:43" ht="26">
      <c r="A176" s="114"/>
      <c r="B176" s="9"/>
      <c r="C176" s="10" t="s">
        <v>19</v>
      </c>
      <c r="D176" s="13" t="s">
        <v>20</v>
      </c>
      <c r="E176" s="10" t="s">
        <v>19</v>
      </c>
      <c r="F176" s="13" t="s">
        <v>20</v>
      </c>
      <c r="G176" s="10" t="s">
        <v>19</v>
      </c>
      <c r="H176" s="13" t="s">
        <v>20</v>
      </c>
      <c r="I176" s="14" t="s">
        <v>19</v>
      </c>
      <c r="J176" s="15" t="s">
        <v>20</v>
      </c>
      <c r="K176" s="16" t="s">
        <v>21</v>
      </c>
      <c r="L176" s="10" t="s">
        <v>19</v>
      </c>
      <c r="M176" s="13" t="s">
        <v>20</v>
      </c>
      <c r="N176" s="10" t="s">
        <v>19</v>
      </c>
      <c r="O176" s="13" t="s">
        <v>20</v>
      </c>
      <c r="P176" s="10" t="s">
        <v>19</v>
      </c>
      <c r="Q176" s="13" t="s">
        <v>20</v>
      </c>
      <c r="R176" s="14" t="s">
        <v>19</v>
      </c>
      <c r="S176" s="15" t="s">
        <v>20</v>
      </c>
      <c r="T176" s="16" t="s">
        <v>21</v>
      </c>
      <c r="U176" s="10" t="s">
        <v>19</v>
      </c>
      <c r="V176" s="13" t="s">
        <v>20</v>
      </c>
      <c r="W176" s="10" t="s">
        <v>19</v>
      </c>
      <c r="X176" s="13" t="s">
        <v>20</v>
      </c>
      <c r="Y176" s="10" t="s">
        <v>19</v>
      </c>
      <c r="Z176" s="13" t="s">
        <v>20</v>
      </c>
      <c r="AA176" s="14" t="s">
        <v>19</v>
      </c>
      <c r="AB176" s="15" t="s">
        <v>20</v>
      </c>
      <c r="AC176" s="16" t="s">
        <v>21</v>
      </c>
      <c r="AD176" s="10" t="s">
        <v>19</v>
      </c>
      <c r="AE176" s="13" t="s">
        <v>20</v>
      </c>
      <c r="AF176" s="10" t="s">
        <v>19</v>
      </c>
      <c r="AG176" s="13" t="s">
        <v>20</v>
      </c>
      <c r="AH176" s="10" t="s">
        <v>19</v>
      </c>
      <c r="AI176" s="13" t="s">
        <v>20</v>
      </c>
      <c r="AJ176" s="14" t="s">
        <v>19</v>
      </c>
      <c r="AK176" s="15" t="s">
        <v>20</v>
      </c>
      <c r="AL176" s="16" t="s">
        <v>21</v>
      </c>
      <c r="AM176" s="14" t="s">
        <v>19</v>
      </c>
      <c r="AN176" s="15" t="s">
        <v>20</v>
      </c>
      <c r="AO176" s="17" t="s">
        <v>21</v>
      </c>
      <c r="AP176" s="70"/>
    </row>
    <row r="177" spans="1:43">
      <c r="A177" s="106"/>
      <c r="B177" s="240" t="s">
        <v>59</v>
      </c>
      <c r="C177" s="163"/>
      <c r="D177" s="164"/>
      <c r="E177" s="163"/>
      <c r="F177" s="164"/>
      <c r="G177" s="163"/>
      <c r="H177" s="164"/>
      <c r="I177" s="165"/>
      <c r="J177" s="166"/>
      <c r="K177" s="167"/>
      <c r="L177" s="163"/>
      <c r="M177" s="164"/>
      <c r="N177" s="163"/>
      <c r="O177" s="164"/>
      <c r="P177" s="163"/>
      <c r="Q177" s="164"/>
      <c r="R177" s="163"/>
      <c r="S177" s="168"/>
      <c r="T177" s="169"/>
      <c r="U177" s="163"/>
      <c r="V177" s="164"/>
      <c r="W177" s="163"/>
      <c r="X177" s="164"/>
      <c r="Y177" s="163"/>
      <c r="Z177" s="164"/>
      <c r="AA177" s="163"/>
      <c r="AB177" s="168"/>
      <c r="AC177" s="164"/>
      <c r="AD177" s="170"/>
      <c r="AE177" s="171"/>
      <c r="AF177" s="170"/>
      <c r="AG177" s="171"/>
      <c r="AH177" s="170"/>
      <c r="AI177" s="171"/>
      <c r="AJ177" s="170"/>
      <c r="AK177" s="172"/>
      <c r="AL177" s="169"/>
      <c r="AM177" s="163"/>
      <c r="AN177" s="173"/>
      <c r="AO177" s="173"/>
      <c r="AP177" s="70"/>
    </row>
    <row r="178" spans="1:43">
      <c r="A178" s="106"/>
      <c r="B178" s="7" t="s">
        <v>60</v>
      </c>
      <c r="C178" s="133"/>
      <c r="D178" s="147"/>
      <c r="E178" s="133">
        <v>500</v>
      </c>
      <c r="F178" s="147">
        <v>0</v>
      </c>
      <c r="G178" s="133">
        <v>500</v>
      </c>
      <c r="H178" s="147">
        <v>0</v>
      </c>
      <c r="I178" s="133">
        <f t="shared" ref="I178:J178" si="202">SUM(C178+E178+G178)</f>
        <v>1000</v>
      </c>
      <c r="J178" s="134">
        <f t="shared" si="202"/>
        <v>0</v>
      </c>
      <c r="K178" s="22">
        <f t="shared" ref="K178:K179" si="203">I178-J178</f>
        <v>1000</v>
      </c>
      <c r="L178" s="133">
        <v>400</v>
      </c>
      <c r="M178" s="147">
        <v>0</v>
      </c>
      <c r="N178" s="133">
        <v>350</v>
      </c>
      <c r="O178" s="147">
        <v>0</v>
      </c>
      <c r="P178" s="133">
        <v>350</v>
      </c>
      <c r="Q178" s="147">
        <v>0</v>
      </c>
      <c r="R178" s="133">
        <f t="shared" ref="R178:S178" si="204">SUM(L178+N178+P178)</f>
        <v>1100</v>
      </c>
      <c r="S178" s="134">
        <f t="shared" si="204"/>
        <v>0</v>
      </c>
      <c r="T178" s="22">
        <f t="shared" ref="T178:T179" si="205">R178-S178</f>
        <v>1100</v>
      </c>
      <c r="U178" s="133">
        <v>250</v>
      </c>
      <c r="V178" s="147">
        <v>0</v>
      </c>
      <c r="W178" s="133">
        <v>250</v>
      </c>
      <c r="X178" s="147">
        <v>0</v>
      </c>
      <c r="Y178" s="133">
        <v>250</v>
      </c>
      <c r="Z178" s="147">
        <v>0</v>
      </c>
      <c r="AA178" s="133">
        <f t="shared" ref="AA178:AB178" si="206">SUM(U178+W178+Y178)</f>
        <v>750</v>
      </c>
      <c r="AB178" s="134">
        <f t="shared" si="206"/>
        <v>0</v>
      </c>
      <c r="AC178" s="22">
        <f t="shared" ref="AC178:AC179" si="207">AA178-AB178</f>
        <v>750</v>
      </c>
      <c r="AD178" s="133"/>
      <c r="AE178" s="147"/>
      <c r="AF178" s="133"/>
      <c r="AG178" s="147"/>
      <c r="AH178" s="133"/>
      <c r="AI178" s="147"/>
      <c r="AJ178" s="133">
        <f t="shared" ref="AJ178:AK178" si="208">SUM(AD178+AF178+AH178)</f>
        <v>0</v>
      </c>
      <c r="AK178" s="134">
        <f t="shared" si="208"/>
        <v>0</v>
      </c>
      <c r="AL178" s="22">
        <f t="shared" ref="AL178:AL179" si="209">AJ178-AK178</f>
        <v>0</v>
      </c>
      <c r="AM178" s="133">
        <f t="shared" ref="AM178:AN178" si="210">SUM(I178+R178+AA178+AJ178)</f>
        <v>2850</v>
      </c>
      <c r="AN178" s="134">
        <f t="shared" si="210"/>
        <v>0</v>
      </c>
      <c r="AO178" s="23">
        <f t="shared" ref="AO178:AO179" si="211">AM178-AN178</f>
        <v>2850</v>
      </c>
      <c r="AP178" s="70"/>
    </row>
    <row r="179" spans="1:43">
      <c r="A179" s="106"/>
      <c r="B179" s="7"/>
      <c r="C179" s="133"/>
      <c r="D179" s="147"/>
      <c r="E179" s="133"/>
      <c r="F179" s="147"/>
      <c r="G179" s="133"/>
      <c r="H179" s="147"/>
      <c r="I179" s="133">
        <f t="shared" ref="I179:J179" si="212">SUM(C179+E179+G179)</f>
        <v>0</v>
      </c>
      <c r="J179" s="134">
        <f t="shared" si="212"/>
        <v>0</v>
      </c>
      <c r="K179" s="22">
        <f t="shared" si="203"/>
        <v>0</v>
      </c>
      <c r="L179" s="133"/>
      <c r="M179" s="147"/>
      <c r="N179" s="133"/>
      <c r="O179" s="147"/>
      <c r="P179" s="133"/>
      <c r="Q179" s="147"/>
      <c r="R179" s="133">
        <f t="shared" ref="R179:S179" si="213">SUM(L179+N179+P179)</f>
        <v>0</v>
      </c>
      <c r="S179" s="134">
        <f t="shared" si="213"/>
        <v>0</v>
      </c>
      <c r="T179" s="22">
        <f t="shared" si="205"/>
        <v>0</v>
      </c>
      <c r="U179" s="133"/>
      <c r="V179" s="147"/>
      <c r="W179" s="133"/>
      <c r="X179" s="147"/>
      <c r="Y179" s="133"/>
      <c r="Z179" s="147"/>
      <c r="AA179" s="133">
        <f t="shared" ref="AA179:AB179" si="214">SUM(U179+W179+Y179)</f>
        <v>0</v>
      </c>
      <c r="AB179" s="134">
        <f t="shared" si="214"/>
        <v>0</v>
      </c>
      <c r="AC179" s="22">
        <f t="shared" si="207"/>
        <v>0</v>
      </c>
      <c r="AD179" s="133"/>
      <c r="AE179" s="147"/>
      <c r="AF179" s="133"/>
      <c r="AG179" s="147"/>
      <c r="AH179" s="133"/>
      <c r="AI179" s="147"/>
      <c r="AJ179" s="133">
        <f t="shared" ref="AJ179:AK179" si="215">SUM(AD179+AF179+AH179)</f>
        <v>0</v>
      </c>
      <c r="AK179" s="134">
        <f t="shared" si="215"/>
        <v>0</v>
      </c>
      <c r="AL179" s="22">
        <f t="shared" si="209"/>
        <v>0</v>
      </c>
      <c r="AM179" s="133">
        <f t="shared" ref="AM179:AN179" si="216">SUM(I179+R179+AA179+AJ179)</f>
        <v>0</v>
      </c>
      <c r="AN179" s="134">
        <f t="shared" si="216"/>
        <v>0</v>
      </c>
      <c r="AO179" s="23">
        <f t="shared" si="211"/>
        <v>0</v>
      </c>
      <c r="AP179" s="70"/>
    </row>
    <row r="180" spans="1:43">
      <c r="A180" s="106"/>
      <c r="B180" s="241" t="s">
        <v>61</v>
      </c>
      <c r="C180" s="174"/>
      <c r="D180" s="175"/>
      <c r="E180" s="174"/>
      <c r="F180" s="175"/>
      <c r="G180" s="174"/>
      <c r="H180" s="175"/>
      <c r="I180" s="174"/>
      <c r="J180" s="176"/>
      <c r="K180" s="177"/>
      <c r="L180" s="174"/>
      <c r="M180" s="175"/>
      <c r="N180" s="174"/>
      <c r="O180" s="175"/>
      <c r="P180" s="174"/>
      <c r="Q180" s="175"/>
      <c r="R180" s="174"/>
      <c r="S180" s="176"/>
      <c r="T180" s="177"/>
      <c r="U180" s="174"/>
      <c r="V180" s="175"/>
      <c r="W180" s="174"/>
      <c r="X180" s="175"/>
      <c r="Y180" s="174"/>
      <c r="Z180" s="175"/>
      <c r="AA180" s="174"/>
      <c r="AB180" s="176"/>
      <c r="AC180" s="177"/>
      <c r="AD180" s="174"/>
      <c r="AE180" s="175"/>
      <c r="AF180" s="174"/>
      <c r="AG180" s="175"/>
      <c r="AH180" s="174"/>
      <c r="AI180" s="175"/>
      <c r="AJ180" s="174"/>
      <c r="AK180" s="176"/>
      <c r="AL180" s="177"/>
      <c r="AM180" s="174"/>
      <c r="AN180" s="176"/>
      <c r="AO180" s="178"/>
      <c r="AP180" s="70"/>
    </row>
    <row r="181" spans="1:43">
      <c r="A181" s="106"/>
      <c r="B181" s="7" t="s">
        <v>62</v>
      </c>
      <c r="C181" s="133"/>
      <c r="D181" s="147"/>
      <c r="E181" s="133">
        <v>0</v>
      </c>
      <c r="F181" s="147">
        <v>0</v>
      </c>
      <c r="G181" s="133">
        <v>0</v>
      </c>
      <c r="H181" s="147">
        <v>0</v>
      </c>
      <c r="I181" s="133">
        <f t="shared" ref="I181:J182" si="217">SUM(C181+E181+G181)</f>
        <v>0</v>
      </c>
      <c r="J181" s="134">
        <f t="shared" si="217"/>
        <v>0</v>
      </c>
      <c r="K181" s="22">
        <f t="shared" ref="K181:K182" si="218">I181-J181</f>
        <v>0</v>
      </c>
      <c r="L181" s="133">
        <v>100</v>
      </c>
      <c r="M181" s="147">
        <v>0</v>
      </c>
      <c r="N181" s="133">
        <v>150</v>
      </c>
      <c r="O181" s="147">
        <v>0</v>
      </c>
      <c r="P181" s="133">
        <v>150</v>
      </c>
      <c r="Q181" s="147">
        <v>0</v>
      </c>
      <c r="R181" s="133">
        <f t="shared" ref="R181:S182" si="219">SUM(L181+N181+P181)</f>
        <v>400</v>
      </c>
      <c r="S181" s="134">
        <f t="shared" si="219"/>
        <v>0</v>
      </c>
      <c r="T181" s="22">
        <f t="shared" ref="T181:T182" si="220">R181-S181</f>
        <v>400</v>
      </c>
      <c r="U181" s="133">
        <v>150</v>
      </c>
      <c r="V181" s="147">
        <v>0</v>
      </c>
      <c r="W181" s="133">
        <v>150</v>
      </c>
      <c r="X181" s="147">
        <v>0</v>
      </c>
      <c r="Y181" s="133">
        <v>150</v>
      </c>
      <c r="Z181" s="147">
        <v>0</v>
      </c>
      <c r="AA181" s="133">
        <f t="shared" ref="AA181:AB182" si="221">SUM(U181+W181+Y181)</f>
        <v>450</v>
      </c>
      <c r="AB181" s="134">
        <f t="shared" si="221"/>
        <v>0</v>
      </c>
      <c r="AC181" s="22">
        <f t="shared" ref="AC181:AC182" si="222">AA181-AB181</f>
        <v>450</v>
      </c>
      <c r="AD181" s="133"/>
      <c r="AE181" s="147"/>
      <c r="AF181" s="133"/>
      <c r="AG181" s="147"/>
      <c r="AH181" s="133"/>
      <c r="AI181" s="147"/>
      <c r="AJ181" s="133">
        <f t="shared" ref="AJ181:AK182" si="223">SUM(AD181+AF181+AH181)</f>
        <v>0</v>
      </c>
      <c r="AK181" s="134">
        <f t="shared" si="223"/>
        <v>0</v>
      </c>
      <c r="AL181" s="22">
        <f t="shared" ref="AL181:AL182" si="224">AJ181-AK181</f>
        <v>0</v>
      </c>
      <c r="AM181" s="133">
        <f t="shared" ref="AM181:AN182" si="225">SUM(I181+R181+AA181+AJ181)</f>
        <v>850</v>
      </c>
      <c r="AN181" s="134">
        <f t="shared" si="225"/>
        <v>0</v>
      </c>
      <c r="AO181" s="23">
        <f t="shared" ref="AO181:AO182" si="226">AM181-AN181</f>
        <v>850</v>
      </c>
      <c r="AP181" s="70"/>
    </row>
    <row r="182" spans="1:43">
      <c r="A182" s="106"/>
      <c r="B182" s="7" t="s">
        <v>63</v>
      </c>
      <c r="C182" s="133"/>
      <c r="D182" s="147"/>
      <c r="E182" s="133">
        <v>0</v>
      </c>
      <c r="F182" s="147">
        <v>0</v>
      </c>
      <c r="G182" s="133">
        <v>0</v>
      </c>
      <c r="H182" s="147">
        <v>0</v>
      </c>
      <c r="I182" s="133">
        <f t="shared" si="217"/>
        <v>0</v>
      </c>
      <c r="J182" s="134">
        <f t="shared" si="217"/>
        <v>0</v>
      </c>
      <c r="K182" s="22">
        <f t="shared" si="218"/>
        <v>0</v>
      </c>
      <c r="L182" s="133">
        <v>0</v>
      </c>
      <c r="M182" s="147">
        <v>0</v>
      </c>
      <c r="N182" s="133">
        <v>0</v>
      </c>
      <c r="O182" s="147">
        <v>0</v>
      </c>
      <c r="P182" s="133">
        <v>0</v>
      </c>
      <c r="Q182" s="147">
        <v>0</v>
      </c>
      <c r="R182" s="133">
        <f t="shared" si="219"/>
        <v>0</v>
      </c>
      <c r="S182" s="134">
        <f t="shared" si="219"/>
        <v>0</v>
      </c>
      <c r="T182" s="22">
        <f t="shared" si="220"/>
        <v>0</v>
      </c>
      <c r="U182" s="133">
        <v>100</v>
      </c>
      <c r="V182" s="147">
        <v>0</v>
      </c>
      <c r="W182" s="133">
        <v>100</v>
      </c>
      <c r="X182" s="147">
        <v>0</v>
      </c>
      <c r="Y182" s="133">
        <v>100</v>
      </c>
      <c r="Z182" s="147">
        <v>0</v>
      </c>
      <c r="AA182" s="133">
        <f t="shared" si="221"/>
        <v>300</v>
      </c>
      <c r="AB182" s="134">
        <f t="shared" si="221"/>
        <v>0</v>
      </c>
      <c r="AC182" s="22">
        <f t="shared" si="222"/>
        <v>300</v>
      </c>
      <c r="AD182" s="133"/>
      <c r="AE182" s="147"/>
      <c r="AF182" s="133"/>
      <c r="AG182" s="147"/>
      <c r="AH182" s="133"/>
      <c r="AI182" s="147"/>
      <c r="AJ182" s="133">
        <f t="shared" si="223"/>
        <v>0</v>
      </c>
      <c r="AK182" s="134">
        <f t="shared" si="223"/>
        <v>0</v>
      </c>
      <c r="AL182" s="22">
        <f t="shared" si="224"/>
        <v>0</v>
      </c>
      <c r="AM182" s="133">
        <f t="shared" si="225"/>
        <v>300</v>
      </c>
      <c r="AN182" s="134">
        <f t="shared" si="225"/>
        <v>0</v>
      </c>
      <c r="AO182" s="23">
        <f t="shared" si="226"/>
        <v>300</v>
      </c>
      <c r="AP182" s="70"/>
    </row>
    <row r="183" spans="1:43">
      <c r="A183" s="106"/>
      <c r="B183" s="239" t="s">
        <v>64</v>
      </c>
      <c r="C183" s="179"/>
      <c r="D183" s="180"/>
      <c r="E183" s="179"/>
      <c r="F183" s="180"/>
      <c r="G183" s="179"/>
      <c r="H183" s="180"/>
      <c r="I183" s="179"/>
      <c r="J183" s="181"/>
      <c r="K183" s="182"/>
      <c r="L183" s="179"/>
      <c r="M183" s="180"/>
      <c r="N183" s="179"/>
      <c r="O183" s="180"/>
      <c r="P183" s="179"/>
      <c r="Q183" s="180"/>
      <c r="R183" s="179"/>
      <c r="S183" s="181"/>
      <c r="T183" s="182"/>
      <c r="U183" s="179"/>
      <c r="V183" s="180"/>
      <c r="W183" s="179"/>
      <c r="X183" s="180"/>
      <c r="Y183" s="179"/>
      <c r="Z183" s="180"/>
      <c r="AA183" s="179"/>
      <c r="AB183" s="181"/>
      <c r="AC183" s="182"/>
      <c r="AD183" s="179"/>
      <c r="AE183" s="180"/>
      <c r="AF183" s="179"/>
      <c r="AG183" s="180"/>
      <c r="AH183" s="179"/>
      <c r="AI183" s="180"/>
      <c r="AJ183" s="179"/>
      <c r="AK183" s="181"/>
      <c r="AL183" s="182"/>
      <c r="AM183" s="179"/>
      <c r="AN183" s="181"/>
      <c r="AO183" s="183"/>
      <c r="AP183" s="70"/>
    </row>
    <row r="184" spans="1:43">
      <c r="A184" s="106"/>
      <c r="B184" s="7"/>
      <c r="C184" s="133"/>
      <c r="D184" s="147"/>
      <c r="E184" s="133"/>
      <c r="F184" s="147"/>
      <c r="G184" s="133"/>
      <c r="H184" s="147"/>
      <c r="I184" s="133">
        <f t="shared" ref="I184:J185" si="227">SUM(C184+E184+G184)</f>
        <v>0</v>
      </c>
      <c r="J184" s="134">
        <f t="shared" si="227"/>
        <v>0</v>
      </c>
      <c r="K184" s="22">
        <f t="shared" ref="K184:K185" si="228">I184-J184</f>
        <v>0</v>
      </c>
      <c r="L184" s="133"/>
      <c r="M184" s="147"/>
      <c r="N184" s="133"/>
      <c r="O184" s="147"/>
      <c r="P184" s="133"/>
      <c r="Q184" s="147"/>
      <c r="R184" s="133">
        <f t="shared" ref="R184:S185" si="229">SUM(L184+N184+P184)</f>
        <v>0</v>
      </c>
      <c r="S184" s="134">
        <f t="shared" si="229"/>
        <v>0</v>
      </c>
      <c r="T184" s="22">
        <f t="shared" ref="T184:T185" si="230">R184-S184</f>
        <v>0</v>
      </c>
      <c r="U184" s="133"/>
      <c r="V184" s="147"/>
      <c r="W184" s="133"/>
      <c r="X184" s="147"/>
      <c r="Y184" s="133"/>
      <c r="Z184" s="147"/>
      <c r="AA184" s="133">
        <f t="shared" ref="AA184:AB185" si="231">SUM(U184+W184+Y184)</f>
        <v>0</v>
      </c>
      <c r="AB184" s="134">
        <f t="shared" si="231"/>
        <v>0</v>
      </c>
      <c r="AC184" s="22">
        <f t="shared" ref="AC184:AC185" si="232">AA184-AB184</f>
        <v>0</v>
      </c>
      <c r="AD184" s="133"/>
      <c r="AE184" s="147"/>
      <c r="AF184" s="133"/>
      <c r="AG184" s="147"/>
      <c r="AH184" s="133"/>
      <c r="AI184" s="147"/>
      <c r="AJ184" s="133">
        <f t="shared" ref="AJ184:AK185" si="233">SUM(AD184+AF184+AH184)</f>
        <v>0</v>
      </c>
      <c r="AK184" s="134">
        <f t="shared" si="233"/>
        <v>0</v>
      </c>
      <c r="AL184" s="22">
        <f t="shared" ref="AL184:AL185" si="234">AJ184-AK184</f>
        <v>0</v>
      </c>
      <c r="AM184" s="133">
        <f t="shared" ref="AM184:AN185" si="235">SUM(I184+R184+AA184+AJ184)</f>
        <v>0</v>
      </c>
      <c r="AN184" s="134">
        <f t="shared" si="235"/>
        <v>0</v>
      </c>
      <c r="AO184" s="23">
        <f t="shared" ref="AO184:AO185" si="236">AM184-AN184</f>
        <v>0</v>
      </c>
      <c r="AP184" s="70"/>
    </row>
    <row r="185" spans="1:43" ht="13.5" thickBot="1">
      <c r="A185" s="106"/>
      <c r="B185" s="7"/>
      <c r="C185" s="133"/>
      <c r="D185" s="147"/>
      <c r="E185" s="133"/>
      <c r="F185" s="147"/>
      <c r="G185" s="133"/>
      <c r="H185" s="147"/>
      <c r="I185" s="133">
        <f t="shared" si="227"/>
        <v>0</v>
      </c>
      <c r="J185" s="134">
        <f t="shared" si="227"/>
        <v>0</v>
      </c>
      <c r="K185" s="22">
        <f t="shared" si="228"/>
        <v>0</v>
      </c>
      <c r="L185" s="133"/>
      <c r="M185" s="147"/>
      <c r="N185" s="133"/>
      <c r="O185" s="147"/>
      <c r="P185" s="133"/>
      <c r="Q185" s="147"/>
      <c r="R185" s="133">
        <f t="shared" si="229"/>
        <v>0</v>
      </c>
      <c r="S185" s="134">
        <f t="shared" si="229"/>
        <v>0</v>
      </c>
      <c r="T185" s="22">
        <f t="shared" si="230"/>
        <v>0</v>
      </c>
      <c r="U185" s="133"/>
      <c r="V185" s="147"/>
      <c r="W185" s="133"/>
      <c r="X185" s="147"/>
      <c r="Y185" s="133"/>
      <c r="Z185" s="147"/>
      <c r="AA185" s="133">
        <f t="shared" si="231"/>
        <v>0</v>
      </c>
      <c r="AB185" s="134">
        <f t="shared" si="231"/>
        <v>0</v>
      </c>
      <c r="AC185" s="22">
        <f t="shared" si="232"/>
        <v>0</v>
      </c>
      <c r="AD185" s="133"/>
      <c r="AE185" s="147"/>
      <c r="AF185" s="133"/>
      <c r="AG185" s="147"/>
      <c r="AH185" s="133"/>
      <c r="AI185" s="147"/>
      <c r="AJ185" s="133">
        <f t="shared" si="233"/>
        <v>0</v>
      </c>
      <c r="AK185" s="134">
        <f t="shared" si="233"/>
        <v>0</v>
      </c>
      <c r="AL185" s="22">
        <f t="shared" si="234"/>
        <v>0</v>
      </c>
      <c r="AM185" s="133">
        <f t="shared" si="235"/>
        <v>0</v>
      </c>
      <c r="AN185" s="134">
        <f t="shared" si="235"/>
        <v>0</v>
      </c>
      <c r="AO185" s="23">
        <f t="shared" si="236"/>
        <v>0</v>
      </c>
      <c r="AP185" s="70"/>
    </row>
    <row r="186" spans="1:43" ht="13.5" thickBot="1">
      <c r="A186" s="106"/>
      <c r="B186" s="225" t="s">
        <v>29</v>
      </c>
      <c r="C186" s="47">
        <f t="shared" ref="C186:AC186" si="237">SUM(C178:C179,C181:C182,C184:C185)</f>
        <v>0</v>
      </c>
      <c r="D186" s="48">
        <f t="shared" si="237"/>
        <v>0</v>
      </c>
      <c r="E186" s="155">
        <f t="shared" si="237"/>
        <v>500</v>
      </c>
      <c r="F186" s="48">
        <f t="shared" si="237"/>
        <v>0</v>
      </c>
      <c r="G186" s="155">
        <f t="shared" si="237"/>
        <v>500</v>
      </c>
      <c r="H186" s="48">
        <f t="shared" si="237"/>
        <v>0</v>
      </c>
      <c r="I186" s="94">
        <f t="shared" si="237"/>
        <v>1000</v>
      </c>
      <c r="J186" s="33">
        <f t="shared" si="237"/>
        <v>0</v>
      </c>
      <c r="K186" s="32">
        <f t="shared" si="237"/>
        <v>1000</v>
      </c>
      <c r="L186" s="48">
        <f t="shared" si="237"/>
        <v>500</v>
      </c>
      <c r="M186" s="48">
        <f t="shared" si="237"/>
        <v>0</v>
      </c>
      <c r="N186" s="155">
        <f t="shared" si="237"/>
        <v>500</v>
      </c>
      <c r="O186" s="48">
        <f t="shared" si="237"/>
        <v>0</v>
      </c>
      <c r="P186" s="155">
        <f t="shared" si="237"/>
        <v>500</v>
      </c>
      <c r="Q186" s="48">
        <f t="shared" si="237"/>
        <v>0</v>
      </c>
      <c r="R186" s="94">
        <f t="shared" si="237"/>
        <v>1500</v>
      </c>
      <c r="S186" s="33">
        <f t="shared" si="237"/>
        <v>0</v>
      </c>
      <c r="T186" s="32">
        <f t="shared" si="237"/>
        <v>1500</v>
      </c>
      <c r="U186" s="48">
        <f t="shared" si="237"/>
        <v>500</v>
      </c>
      <c r="V186" s="48">
        <f t="shared" si="237"/>
        <v>0</v>
      </c>
      <c r="W186" s="155">
        <f t="shared" si="237"/>
        <v>500</v>
      </c>
      <c r="X186" s="48">
        <f t="shared" si="237"/>
        <v>0</v>
      </c>
      <c r="Y186" s="155">
        <f t="shared" si="237"/>
        <v>500</v>
      </c>
      <c r="Z186" s="156">
        <f t="shared" si="237"/>
        <v>0</v>
      </c>
      <c r="AA186" s="94">
        <f t="shared" si="237"/>
        <v>1500</v>
      </c>
      <c r="AB186" s="33">
        <f t="shared" si="237"/>
        <v>0</v>
      </c>
      <c r="AC186" s="32">
        <f t="shared" si="237"/>
        <v>1500</v>
      </c>
      <c r="AD186" s="48" t="e">
        <f>SUM(AD178:AD179,AD181:AD182,AD184:AD185,#REF!,#REF!)</f>
        <v>#REF!</v>
      </c>
      <c r="AE186" s="48" t="e">
        <f>SUM(AE178:AE179,AE181:AE182,AE184:AE185,#REF!,#REF!)</f>
        <v>#REF!</v>
      </c>
      <c r="AF186" s="155" t="e">
        <f>SUM(AF178:AF179,AF181:AF182,AF184:AF185,#REF!,#REF!)</f>
        <v>#REF!</v>
      </c>
      <c r="AG186" s="48" t="e">
        <f>SUM(AG178:AG179,AG181:AG182,AG184:AG185,#REF!,#REF!)</f>
        <v>#REF!</v>
      </c>
      <c r="AH186" s="155" t="e">
        <f>SUM(AH178:AH179,AH181:AH182,AH184:AH185,#REF!,#REF!)</f>
        <v>#REF!</v>
      </c>
      <c r="AI186" s="156" t="e">
        <f>SUM(AI178:AI179,AI181:AI182,AI184:AI185,#REF!,#REF!)</f>
        <v>#REF!</v>
      </c>
      <c r="AJ186" s="94" t="e">
        <f>SUM(AJ178:AJ179,AJ181:AJ182,AJ184:AJ185,#REF!,#REF!)</f>
        <v>#REF!</v>
      </c>
      <c r="AK186" s="33" t="e">
        <f>SUM(AK178:AK179,AK181:AK182,AK184:AK185,#REF!,#REF!)</f>
        <v>#REF!</v>
      </c>
      <c r="AL186" s="32" t="e">
        <f>SUM(AL178:AL179,AL181:AL182,AL184:AL185,#REF!,#REF!)</f>
        <v>#REF!</v>
      </c>
      <c r="AM186" s="94">
        <f>SUM(AM178:AM179,AM181:AM182,AM184:AM185)</f>
        <v>4000</v>
      </c>
      <c r="AN186" s="33">
        <f>SUM(AN178:AN179,AN181:AN182,AN184:AN185)</f>
        <v>0</v>
      </c>
      <c r="AO186" s="33">
        <f>SUM(AO178:AO179,AO181:AO182,AO184:AO185)</f>
        <v>4000</v>
      </c>
      <c r="AP186" s="70"/>
    </row>
    <row r="187" spans="1:43" ht="13.5" thickBot="1">
      <c r="A187" s="106"/>
      <c r="B187" s="34"/>
      <c r="C187" s="34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0"/>
    </row>
    <row r="188" spans="1:43" ht="26.5" thickBot="1">
      <c r="A188" s="106"/>
      <c r="B188" s="227" t="s">
        <v>30</v>
      </c>
      <c r="C188" s="36" t="s">
        <v>19</v>
      </c>
      <c r="D188" s="37" t="s">
        <v>20</v>
      </c>
      <c r="E188" s="38" t="s">
        <v>21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0"/>
    </row>
    <row r="189" spans="1:43">
      <c r="A189" s="106"/>
      <c r="B189" s="242" t="s">
        <v>59</v>
      </c>
      <c r="C189" s="160">
        <f>SUM(AM178:AM179)</f>
        <v>2850</v>
      </c>
      <c r="D189" s="161">
        <f>SUM(AN178:AN179)</f>
        <v>0</v>
      </c>
      <c r="E189" s="161">
        <f t="shared" ref="E189:E192" si="238">C189-D189</f>
        <v>2850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0"/>
    </row>
    <row r="190" spans="1:43">
      <c r="A190" s="106"/>
      <c r="B190" s="241" t="s">
        <v>61</v>
      </c>
      <c r="C190" s="41">
        <f>SUM(AM181:AM182)</f>
        <v>1150</v>
      </c>
      <c r="D190" s="42">
        <f>SUM(AN181:AN182)</f>
        <v>0</v>
      </c>
      <c r="E190" s="42">
        <f t="shared" si="238"/>
        <v>1150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0"/>
    </row>
    <row r="191" spans="1:43" ht="13.5" thickBot="1">
      <c r="A191" s="106"/>
      <c r="B191" s="239" t="s">
        <v>64</v>
      </c>
      <c r="C191" s="41">
        <f>SUM(AM184:AM185)</f>
        <v>0</v>
      </c>
      <c r="D191" s="42">
        <f>SUM(AN184:AN185)</f>
        <v>0</v>
      </c>
      <c r="E191" s="42">
        <f t="shared" si="238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0"/>
    </row>
    <row r="192" spans="1:43" ht="13.5" thickBot="1">
      <c r="A192" s="106"/>
      <c r="B192" s="225" t="s">
        <v>29</v>
      </c>
      <c r="C192" s="47">
        <f>SUM(C189:C191)</f>
        <v>4000</v>
      </c>
      <c r="D192" s="48">
        <f>SUM(D189:D191)</f>
        <v>0</v>
      </c>
      <c r="E192" s="48">
        <f t="shared" si="238"/>
        <v>4000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0"/>
    </row>
    <row r="193" spans="1:43">
      <c r="A193" s="106"/>
      <c r="B193" s="34"/>
      <c r="C193" s="3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0"/>
    </row>
    <row r="194" spans="1:43">
      <c r="A194" s="106"/>
      <c r="B194" s="34"/>
      <c r="C194" s="34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0"/>
    </row>
    <row r="195" spans="1:43">
      <c r="A195" s="106"/>
      <c r="B195" s="34"/>
      <c r="C195" s="34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0"/>
    </row>
    <row r="196" spans="1:43">
      <c r="A196" s="106"/>
      <c r="B196" s="34"/>
      <c r="C196" s="34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0"/>
    </row>
    <row r="197" spans="1:43">
      <c r="A197" s="106"/>
      <c r="B197" s="34"/>
      <c r="C197" s="34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0"/>
    </row>
    <row r="198" spans="1:43">
      <c r="A198" s="106"/>
      <c r="B198" s="34"/>
      <c r="C198" s="34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0"/>
    </row>
    <row r="199" spans="1:43">
      <c r="A199" s="106"/>
      <c r="B199" s="34"/>
      <c r="C199" s="34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0"/>
    </row>
    <row r="200" spans="1:43">
      <c r="A200" s="106"/>
      <c r="B200" s="34"/>
      <c r="C200" s="34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0"/>
    </row>
    <row r="201" spans="1:43">
      <c r="A201" s="106"/>
      <c r="B201" s="34"/>
      <c r="C201" s="34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0"/>
    </row>
    <row r="202" spans="1:43">
      <c r="A202" s="106"/>
      <c r="B202" s="34"/>
      <c r="C202" s="34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0"/>
    </row>
    <row r="203" spans="1:43">
      <c r="A203" s="106"/>
      <c r="B203" s="34"/>
      <c r="C203" s="34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0"/>
    </row>
    <row r="204" spans="1:43">
      <c r="A204" s="106"/>
      <c r="B204" s="34"/>
      <c r="C204" s="34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0"/>
    </row>
    <row r="205" spans="1:43">
      <c r="A205" s="106"/>
      <c r="B205" s="34"/>
      <c r="C205" s="34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0"/>
    </row>
    <row r="206" spans="1:43">
      <c r="A206" s="106"/>
      <c r="B206" s="34"/>
      <c r="C206" s="34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0"/>
    </row>
    <row r="207" spans="1:43">
      <c r="A207" s="106"/>
      <c r="B207" s="34"/>
      <c r="C207" s="34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0"/>
    </row>
    <row r="208" spans="1:43">
      <c r="A208" s="106"/>
      <c r="B208" s="34"/>
      <c r="C208" s="34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0"/>
    </row>
    <row r="209" spans="1:43">
      <c r="A209" s="106"/>
      <c r="B209" s="34"/>
      <c r="C209" s="34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0"/>
    </row>
    <row r="210" spans="1:43">
      <c r="A210" s="106"/>
      <c r="B210" s="34"/>
      <c r="C210" s="34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0"/>
    </row>
    <row r="211" spans="1:43" ht="13.5" thickBot="1">
      <c r="A211" s="162"/>
      <c r="B211" s="49"/>
      <c r="C211" s="49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107"/>
    </row>
    <row r="213" spans="1:43" ht="30" customHeight="1">
      <c r="A213" s="308" t="s">
        <v>65</v>
      </c>
      <c r="B213" s="308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70"/>
    </row>
    <row r="214" spans="1:43">
      <c r="B214" s="34"/>
      <c r="C214" s="34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0"/>
    </row>
    <row r="215" spans="1:43" ht="13.5" thickBot="1">
      <c r="B215" s="6"/>
      <c r="C215" s="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0"/>
    </row>
    <row r="216" spans="1:43">
      <c r="B216" s="69"/>
      <c r="C216" s="314" t="s">
        <v>5</v>
      </c>
      <c r="D216" s="315"/>
      <c r="E216" s="314" t="s">
        <v>6</v>
      </c>
      <c r="F216" s="315"/>
      <c r="G216" s="314" t="s">
        <v>7</v>
      </c>
      <c r="H216" s="315"/>
      <c r="I216" s="311" t="s">
        <v>8</v>
      </c>
      <c r="J216" s="312"/>
      <c r="K216" s="313"/>
      <c r="L216" s="314" t="s">
        <v>9</v>
      </c>
      <c r="M216" s="315"/>
      <c r="N216" s="314" t="s">
        <v>10</v>
      </c>
      <c r="O216" s="315"/>
      <c r="P216" s="314" t="s">
        <v>11</v>
      </c>
      <c r="Q216" s="315"/>
      <c r="R216" s="311" t="s">
        <v>12</v>
      </c>
      <c r="S216" s="312"/>
      <c r="T216" s="313"/>
      <c r="U216" s="314" t="s">
        <v>13</v>
      </c>
      <c r="V216" s="315"/>
      <c r="W216" s="314" t="s">
        <v>14</v>
      </c>
      <c r="X216" s="315"/>
      <c r="Y216" s="314" t="s">
        <v>15</v>
      </c>
      <c r="Z216" s="315"/>
      <c r="AA216" s="311" t="s">
        <v>16</v>
      </c>
      <c r="AB216" s="312"/>
      <c r="AC216" s="313"/>
      <c r="AD216" s="314" t="s">
        <v>17</v>
      </c>
      <c r="AE216" s="315"/>
      <c r="AF216" s="314" t="s">
        <v>17</v>
      </c>
      <c r="AG216" s="315"/>
      <c r="AH216" s="314" t="s">
        <v>17</v>
      </c>
      <c r="AI216" s="315"/>
      <c r="AJ216" s="311" t="s">
        <v>16</v>
      </c>
      <c r="AK216" s="312"/>
      <c r="AL216" s="313"/>
      <c r="AM216" s="311" t="s">
        <v>18</v>
      </c>
      <c r="AN216" s="312"/>
      <c r="AO216" s="312"/>
      <c r="AP216" s="70"/>
    </row>
    <row r="217" spans="1:43" ht="26">
      <c r="B217" s="9"/>
      <c r="C217" s="10" t="s">
        <v>19</v>
      </c>
      <c r="D217" s="13" t="s">
        <v>20</v>
      </c>
      <c r="E217" s="10" t="s">
        <v>19</v>
      </c>
      <c r="F217" s="13" t="s">
        <v>20</v>
      </c>
      <c r="G217" s="10" t="s">
        <v>19</v>
      </c>
      <c r="H217" s="13" t="s">
        <v>20</v>
      </c>
      <c r="I217" s="14" t="s">
        <v>19</v>
      </c>
      <c r="J217" s="15" t="s">
        <v>20</v>
      </c>
      <c r="K217" s="16" t="s">
        <v>21</v>
      </c>
      <c r="L217" s="10" t="s">
        <v>19</v>
      </c>
      <c r="M217" s="13" t="s">
        <v>20</v>
      </c>
      <c r="N217" s="10" t="s">
        <v>19</v>
      </c>
      <c r="O217" s="13" t="s">
        <v>20</v>
      </c>
      <c r="P217" s="10" t="s">
        <v>19</v>
      </c>
      <c r="Q217" s="13" t="s">
        <v>20</v>
      </c>
      <c r="R217" s="14" t="s">
        <v>19</v>
      </c>
      <c r="S217" s="15" t="s">
        <v>20</v>
      </c>
      <c r="T217" s="16" t="s">
        <v>21</v>
      </c>
      <c r="U217" s="10" t="s">
        <v>19</v>
      </c>
      <c r="V217" s="13" t="s">
        <v>20</v>
      </c>
      <c r="W217" s="10" t="s">
        <v>19</v>
      </c>
      <c r="X217" s="13" t="s">
        <v>20</v>
      </c>
      <c r="Y217" s="10" t="s">
        <v>19</v>
      </c>
      <c r="Z217" s="13" t="s">
        <v>20</v>
      </c>
      <c r="AA217" s="14" t="s">
        <v>19</v>
      </c>
      <c r="AB217" s="15" t="s">
        <v>20</v>
      </c>
      <c r="AC217" s="16" t="s">
        <v>21</v>
      </c>
      <c r="AD217" s="10" t="s">
        <v>19</v>
      </c>
      <c r="AE217" s="13" t="s">
        <v>20</v>
      </c>
      <c r="AF217" s="10" t="s">
        <v>19</v>
      </c>
      <c r="AG217" s="13" t="s">
        <v>20</v>
      </c>
      <c r="AH217" s="10" t="s">
        <v>19</v>
      </c>
      <c r="AI217" s="13" t="s">
        <v>20</v>
      </c>
      <c r="AJ217" s="14" t="s">
        <v>19</v>
      </c>
      <c r="AK217" s="15" t="s">
        <v>20</v>
      </c>
      <c r="AL217" s="16" t="s">
        <v>21</v>
      </c>
      <c r="AM217" s="14" t="s">
        <v>19</v>
      </c>
      <c r="AN217" s="15" t="s">
        <v>20</v>
      </c>
      <c r="AO217" s="17" t="s">
        <v>21</v>
      </c>
      <c r="AP217" s="70"/>
    </row>
    <row r="218" spans="1:43">
      <c r="B218" s="240" t="s">
        <v>66</v>
      </c>
      <c r="C218" s="184"/>
      <c r="D218" s="185"/>
      <c r="E218" s="184"/>
      <c r="F218" s="185"/>
      <c r="G218" s="184"/>
      <c r="H218" s="185"/>
      <c r="I218" s="186"/>
      <c r="J218" s="187"/>
      <c r="K218" s="188"/>
      <c r="L218" s="184"/>
      <c r="M218" s="185"/>
      <c r="N218" s="184"/>
      <c r="O218" s="185"/>
      <c r="P218" s="184"/>
      <c r="Q218" s="185"/>
      <c r="R218" s="189"/>
      <c r="S218" s="190"/>
      <c r="T218" s="191"/>
      <c r="U218" s="184"/>
      <c r="V218" s="185"/>
      <c r="W218" s="184"/>
      <c r="X218" s="185"/>
      <c r="Y218" s="184"/>
      <c r="Z218" s="190"/>
      <c r="AA218" s="189"/>
      <c r="AB218" s="190"/>
      <c r="AC218" s="192"/>
      <c r="AD218" s="193"/>
      <c r="AE218" s="194"/>
      <c r="AF218" s="193"/>
      <c r="AG218" s="194"/>
      <c r="AH218" s="193"/>
      <c r="AI218" s="195"/>
      <c r="AJ218" s="196"/>
      <c r="AK218" s="195"/>
      <c r="AL218" s="191"/>
      <c r="AM218" s="190"/>
      <c r="AN218" s="197"/>
      <c r="AO218" s="197"/>
      <c r="AP218" s="70"/>
    </row>
    <row r="219" spans="1:43">
      <c r="B219" s="7" t="s">
        <v>67</v>
      </c>
      <c r="C219" s="133"/>
      <c r="D219" s="147"/>
      <c r="E219" s="133">
        <v>554</v>
      </c>
      <c r="F219" s="147">
        <v>0</v>
      </c>
      <c r="G219" s="133">
        <v>0</v>
      </c>
      <c r="H219" s="147">
        <v>0</v>
      </c>
      <c r="I219" s="133">
        <f t="shared" ref="I219:J219" si="239">SUM(C219+E219+G219)</f>
        <v>554</v>
      </c>
      <c r="J219" s="134">
        <f t="shared" si="239"/>
        <v>0</v>
      </c>
      <c r="K219" s="22">
        <f t="shared" ref="K219:K225" si="240">I219-J219</f>
        <v>554</v>
      </c>
      <c r="L219" s="133">
        <v>0</v>
      </c>
      <c r="M219" s="147">
        <v>0</v>
      </c>
      <c r="N219" s="133">
        <v>554</v>
      </c>
      <c r="O219" s="147">
        <v>0</v>
      </c>
      <c r="P219" s="133">
        <v>0</v>
      </c>
      <c r="Q219" s="147">
        <v>0</v>
      </c>
      <c r="R219" s="133">
        <f t="shared" ref="R219:S219" si="241">SUM(L219+N219+P219)</f>
        <v>554</v>
      </c>
      <c r="S219" s="134">
        <f t="shared" si="241"/>
        <v>0</v>
      </c>
      <c r="T219" s="22">
        <f t="shared" ref="T219:T225" si="242">R219-S219</f>
        <v>554</v>
      </c>
      <c r="U219" s="133">
        <v>0</v>
      </c>
      <c r="V219" s="147">
        <v>0</v>
      </c>
      <c r="W219" s="133">
        <v>554</v>
      </c>
      <c r="X219" s="147">
        <v>0</v>
      </c>
      <c r="Y219" s="133">
        <v>0</v>
      </c>
      <c r="Z219" s="147">
        <v>0</v>
      </c>
      <c r="AA219" s="133">
        <f t="shared" ref="AA219:AB219" si="243">SUM(U219+W219+Y219)</f>
        <v>554</v>
      </c>
      <c r="AB219" s="134">
        <f t="shared" si="243"/>
        <v>0</v>
      </c>
      <c r="AC219" s="22">
        <f t="shared" ref="AC219:AC225" si="244">AA219-AB219</f>
        <v>554</v>
      </c>
      <c r="AD219" s="133"/>
      <c r="AE219" s="147"/>
      <c r="AF219" s="133"/>
      <c r="AG219" s="147"/>
      <c r="AH219" s="133"/>
      <c r="AI219" s="147"/>
      <c r="AJ219" s="133">
        <f t="shared" ref="AJ219:AK219" si="245">SUM(AD219+AF219+AH219)</f>
        <v>0</v>
      </c>
      <c r="AK219" s="134">
        <f t="shared" si="245"/>
        <v>0</v>
      </c>
      <c r="AL219" s="22">
        <f t="shared" ref="AL219:AL225" si="246">AJ219-AK219</f>
        <v>0</v>
      </c>
      <c r="AM219" s="133">
        <f t="shared" ref="AM219:AN219" si="247">SUM(I219+R219+AA219+AJ219)</f>
        <v>1662</v>
      </c>
      <c r="AN219" s="134">
        <f t="shared" si="247"/>
        <v>0</v>
      </c>
      <c r="AO219" s="23">
        <f t="shared" ref="AO219:AO225" si="248">AM219-AN219</f>
        <v>1662</v>
      </c>
      <c r="AP219" s="70"/>
    </row>
    <row r="220" spans="1:43">
      <c r="B220" s="7" t="s">
        <v>68</v>
      </c>
      <c r="C220" s="133"/>
      <c r="D220" s="147"/>
      <c r="E220" s="133">
        <v>492</v>
      </c>
      <c r="F220" s="147">
        <v>0</v>
      </c>
      <c r="G220" s="133">
        <v>0</v>
      </c>
      <c r="H220" s="147">
        <v>0</v>
      </c>
      <c r="I220" s="133">
        <f t="shared" ref="I220:J225" si="249">SUM(C220+E220+G220)</f>
        <v>492</v>
      </c>
      <c r="J220" s="134">
        <f t="shared" si="249"/>
        <v>0</v>
      </c>
      <c r="K220" s="22">
        <f t="shared" si="240"/>
        <v>492</v>
      </c>
      <c r="L220" s="133">
        <v>0</v>
      </c>
      <c r="M220" s="147">
        <v>0</v>
      </c>
      <c r="N220" s="133">
        <v>492</v>
      </c>
      <c r="O220" s="147">
        <v>0</v>
      </c>
      <c r="P220" s="133">
        <v>0</v>
      </c>
      <c r="Q220" s="147">
        <v>0</v>
      </c>
      <c r="R220" s="133">
        <f t="shared" ref="R220:S223" si="250">SUM(L220+N220+P220)</f>
        <v>492</v>
      </c>
      <c r="S220" s="134">
        <f t="shared" si="250"/>
        <v>0</v>
      </c>
      <c r="T220" s="22">
        <f t="shared" si="242"/>
        <v>492</v>
      </c>
      <c r="U220" s="133">
        <v>0</v>
      </c>
      <c r="V220" s="147">
        <v>0</v>
      </c>
      <c r="W220" s="133">
        <v>492</v>
      </c>
      <c r="X220" s="147">
        <v>0</v>
      </c>
      <c r="Y220" s="133">
        <v>0</v>
      </c>
      <c r="Z220" s="147">
        <v>0</v>
      </c>
      <c r="AA220" s="133">
        <f t="shared" ref="AA220:AB223" si="251">SUM(U220+W220+Y220)</f>
        <v>492</v>
      </c>
      <c r="AB220" s="134">
        <f t="shared" si="251"/>
        <v>0</v>
      </c>
      <c r="AC220" s="22">
        <f t="shared" si="244"/>
        <v>492</v>
      </c>
      <c r="AD220" s="133"/>
      <c r="AE220" s="147"/>
      <c r="AF220" s="133"/>
      <c r="AG220" s="147"/>
      <c r="AH220" s="133"/>
      <c r="AI220" s="147"/>
      <c r="AJ220" s="133">
        <f t="shared" ref="AJ220:AK223" si="252">SUM(AD220+AF220+AH220)</f>
        <v>0</v>
      </c>
      <c r="AK220" s="134">
        <f t="shared" si="252"/>
        <v>0</v>
      </c>
      <c r="AL220" s="22">
        <f t="shared" si="246"/>
        <v>0</v>
      </c>
      <c r="AM220" s="133">
        <f t="shared" ref="AM220:AN223" si="253">SUM(I220+R220+AA220+AJ220)</f>
        <v>1476</v>
      </c>
      <c r="AN220" s="134">
        <f t="shared" si="253"/>
        <v>0</v>
      </c>
      <c r="AO220" s="23">
        <f t="shared" si="248"/>
        <v>1476</v>
      </c>
      <c r="AP220" s="70"/>
    </row>
    <row r="221" spans="1:43">
      <c r="B221" s="7" t="s">
        <v>69</v>
      </c>
      <c r="C221" s="133"/>
      <c r="D221" s="147"/>
      <c r="E221" s="133">
        <v>369</v>
      </c>
      <c r="F221" s="147">
        <v>0</v>
      </c>
      <c r="G221" s="133">
        <v>0</v>
      </c>
      <c r="H221" s="147">
        <v>0</v>
      </c>
      <c r="I221" s="133">
        <f t="shared" si="249"/>
        <v>369</v>
      </c>
      <c r="J221" s="134">
        <f t="shared" si="249"/>
        <v>0</v>
      </c>
      <c r="K221" s="22">
        <f t="shared" si="240"/>
        <v>369</v>
      </c>
      <c r="L221" s="133">
        <v>0</v>
      </c>
      <c r="M221" s="147">
        <v>0</v>
      </c>
      <c r="N221" s="133">
        <v>369</v>
      </c>
      <c r="O221" s="147">
        <v>0</v>
      </c>
      <c r="P221" s="133">
        <v>0</v>
      </c>
      <c r="Q221" s="147">
        <v>0</v>
      </c>
      <c r="R221" s="133">
        <f t="shared" si="250"/>
        <v>369</v>
      </c>
      <c r="S221" s="134">
        <f t="shared" si="250"/>
        <v>0</v>
      </c>
      <c r="T221" s="22">
        <f t="shared" si="242"/>
        <v>369</v>
      </c>
      <c r="U221" s="133">
        <v>0</v>
      </c>
      <c r="V221" s="147">
        <v>0</v>
      </c>
      <c r="W221" s="133">
        <v>369</v>
      </c>
      <c r="X221" s="147">
        <v>0</v>
      </c>
      <c r="Y221" s="133">
        <v>0</v>
      </c>
      <c r="Z221" s="147">
        <v>0</v>
      </c>
      <c r="AA221" s="133">
        <f t="shared" si="251"/>
        <v>369</v>
      </c>
      <c r="AB221" s="134">
        <f t="shared" si="251"/>
        <v>0</v>
      </c>
      <c r="AC221" s="22">
        <f t="shared" si="244"/>
        <v>369</v>
      </c>
      <c r="AD221" s="133"/>
      <c r="AE221" s="147"/>
      <c r="AF221" s="133"/>
      <c r="AG221" s="147"/>
      <c r="AH221" s="133"/>
      <c r="AI221" s="147"/>
      <c r="AJ221" s="133">
        <f t="shared" si="252"/>
        <v>0</v>
      </c>
      <c r="AK221" s="134">
        <f t="shared" si="252"/>
        <v>0</v>
      </c>
      <c r="AL221" s="22">
        <f t="shared" si="246"/>
        <v>0</v>
      </c>
      <c r="AM221" s="133">
        <f t="shared" si="253"/>
        <v>1107</v>
      </c>
      <c r="AN221" s="134">
        <f t="shared" si="253"/>
        <v>0</v>
      </c>
      <c r="AO221" s="23">
        <f t="shared" si="248"/>
        <v>1107</v>
      </c>
      <c r="AP221" s="70"/>
    </row>
    <row r="222" spans="1:43">
      <c r="B222" s="7" t="s">
        <v>70</v>
      </c>
      <c r="C222" s="133"/>
      <c r="D222" s="147"/>
      <c r="E222" s="133">
        <v>431</v>
      </c>
      <c r="F222" s="147">
        <v>0</v>
      </c>
      <c r="G222" s="133">
        <v>0</v>
      </c>
      <c r="H222" s="147">
        <v>0</v>
      </c>
      <c r="I222" s="133">
        <f t="shared" si="249"/>
        <v>431</v>
      </c>
      <c r="J222" s="134">
        <f t="shared" si="249"/>
        <v>0</v>
      </c>
      <c r="K222" s="22">
        <f t="shared" si="240"/>
        <v>431</v>
      </c>
      <c r="L222" s="133">
        <v>0</v>
      </c>
      <c r="M222" s="147">
        <v>0</v>
      </c>
      <c r="N222" s="133">
        <v>431</v>
      </c>
      <c r="O222" s="147">
        <v>0</v>
      </c>
      <c r="P222" s="133">
        <v>0</v>
      </c>
      <c r="Q222" s="147">
        <v>0</v>
      </c>
      <c r="R222" s="133">
        <f t="shared" si="250"/>
        <v>431</v>
      </c>
      <c r="S222" s="134">
        <f t="shared" si="250"/>
        <v>0</v>
      </c>
      <c r="T222" s="22">
        <f t="shared" si="242"/>
        <v>431</v>
      </c>
      <c r="U222" s="133">
        <v>0</v>
      </c>
      <c r="V222" s="147">
        <v>0</v>
      </c>
      <c r="W222" s="133">
        <v>431</v>
      </c>
      <c r="X222" s="147">
        <v>0</v>
      </c>
      <c r="Y222" s="133">
        <v>0</v>
      </c>
      <c r="Z222" s="147">
        <v>0</v>
      </c>
      <c r="AA222" s="133">
        <f t="shared" si="251"/>
        <v>431</v>
      </c>
      <c r="AB222" s="134">
        <f t="shared" si="251"/>
        <v>0</v>
      </c>
      <c r="AC222" s="22">
        <f t="shared" si="244"/>
        <v>431</v>
      </c>
      <c r="AD222" s="133"/>
      <c r="AE222" s="147"/>
      <c r="AF222" s="133"/>
      <c r="AG222" s="147"/>
      <c r="AH222" s="133"/>
      <c r="AI222" s="147"/>
      <c r="AJ222" s="133">
        <f t="shared" si="252"/>
        <v>0</v>
      </c>
      <c r="AK222" s="134">
        <f t="shared" si="252"/>
        <v>0</v>
      </c>
      <c r="AL222" s="22">
        <f t="shared" si="246"/>
        <v>0</v>
      </c>
      <c r="AM222" s="133">
        <f t="shared" si="253"/>
        <v>1293</v>
      </c>
      <c r="AN222" s="134">
        <f t="shared" si="253"/>
        <v>0</v>
      </c>
      <c r="AO222" s="23">
        <f t="shared" si="248"/>
        <v>1293</v>
      </c>
      <c r="AP222" s="70"/>
    </row>
    <row r="223" spans="1:43">
      <c r="B223" s="7" t="s">
        <v>71</v>
      </c>
      <c r="C223" s="133"/>
      <c r="D223" s="147"/>
      <c r="E223" s="133">
        <v>369</v>
      </c>
      <c r="F223" s="147">
        <v>0</v>
      </c>
      <c r="G223" s="133">
        <v>0</v>
      </c>
      <c r="H223" s="147">
        <v>0</v>
      </c>
      <c r="I223" s="133">
        <f t="shared" si="249"/>
        <v>369</v>
      </c>
      <c r="J223" s="134">
        <f t="shared" si="249"/>
        <v>0</v>
      </c>
      <c r="K223" s="22">
        <f t="shared" si="240"/>
        <v>369</v>
      </c>
      <c r="L223" s="133">
        <v>0</v>
      </c>
      <c r="M223" s="147">
        <v>0</v>
      </c>
      <c r="N223" s="133">
        <v>369</v>
      </c>
      <c r="O223" s="147">
        <v>0</v>
      </c>
      <c r="P223" s="133">
        <v>0</v>
      </c>
      <c r="Q223" s="147">
        <v>0</v>
      </c>
      <c r="R223" s="133">
        <f t="shared" si="250"/>
        <v>369</v>
      </c>
      <c r="S223" s="134">
        <f t="shared" si="250"/>
        <v>0</v>
      </c>
      <c r="T223" s="22">
        <f t="shared" si="242"/>
        <v>369</v>
      </c>
      <c r="U223" s="133">
        <v>0</v>
      </c>
      <c r="V223" s="147">
        <v>0</v>
      </c>
      <c r="W223" s="133">
        <v>369</v>
      </c>
      <c r="X223" s="147">
        <v>0</v>
      </c>
      <c r="Y223" s="133">
        <v>0</v>
      </c>
      <c r="Z223" s="147">
        <v>0</v>
      </c>
      <c r="AA223" s="133">
        <f t="shared" si="251"/>
        <v>369</v>
      </c>
      <c r="AB223" s="134">
        <f t="shared" si="251"/>
        <v>0</v>
      </c>
      <c r="AC223" s="22">
        <f t="shared" si="244"/>
        <v>369</v>
      </c>
      <c r="AD223" s="133"/>
      <c r="AE223" s="147"/>
      <c r="AF223" s="133"/>
      <c r="AG223" s="147"/>
      <c r="AH223" s="133"/>
      <c r="AI223" s="147"/>
      <c r="AJ223" s="133">
        <f t="shared" si="252"/>
        <v>0</v>
      </c>
      <c r="AK223" s="134">
        <f t="shared" si="252"/>
        <v>0</v>
      </c>
      <c r="AL223" s="22">
        <f t="shared" si="246"/>
        <v>0</v>
      </c>
      <c r="AM223" s="133">
        <f t="shared" si="253"/>
        <v>1107</v>
      </c>
      <c r="AN223" s="134">
        <f t="shared" si="253"/>
        <v>0</v>
      </c>
      <c r="AO223" s="23">
        <f t="shared" si="248"/>
        <v>1107</v>
      </c>
      <c r="AP223" s="70"/>
    </row>
    <row r="224" spans="1:43">
      <c r="B224" s="198" t="s">
        <v>72</v>
      </c>
      <c r="C224" s="133"/>
      <c r="D224" s="147"/>
      <c r="E224" s="133">
        <v>308</v>
      </c>
      <c r="F224" s="147">
        <v>0</v>
      </c>
      <c r="G224" s="133">
        <v>0</v>
      </c>
      <c r="H224" s="147">
        <v>0</v>
      </c>
      <c r="I224" s="133">
        <f t="shared" si="249"/>
        <v>308</v>
      </c>
      <c r="J224" s="134">
        <f t="shared" si="249"/>
        <v>0</v>
      </c>
      <c r="K224" s="22">
        <f t="shared" si="240"/>
        <v>308</v>
      </c>
      <c r="L224" s="133">
        <v>0</v>
      </c>
      <c r="M224" s="147">
        <v>0</v>
      </c>
      <c r="N224" s="133">
        <v>308</v>
      </c>
      <c r="O224" s="147">
        <v>0</v>
      </c>
      <c r="P224" s="133">
        <v>0</v>
      </c>
      <c r="Q224" s="147">
        <v>0</v>
      </c>
      <c r="R224" s="133"/>
      <c r="S224" s="134"/>
      <c r="T224" s="22"/>
      <c r="U224" s="133">
        <v>0</v>
      </c>
      <c r="V224" s="147">
        <v>0</v>
      </c>
      <c r="W224" s="133">
        <v>308</v>
      </c>
      <c r="X224" s="147">
        <v>0</v>
      </c>
      <c r="Y224" s="133">
        <v>0</v>
      </c>
      <c r="Z224" s="147">
        <v>0</v>
      </c>
      <c r="AA224" s="133"/>
      <c r="AB224" s="134"/>
      <c r="AC224" s="22"/>
      <c r="AD224" s="133"/>
      <c r="AE224" s="147"/>
      <c r="AF224" s="133"/>
      <c r="AG224" s="147"/>
      <c r="AH224" s="133"/>
      <c r="AI224" s="147"/>
      <c r="AJ224" s="133"/>
      <c r="AK224" s="134"/>
      <c r="AL224" s="22"/>
      <c r="AM224" s="133"/>
      <c r="AN224" s="134"/>
      <c r="AO224" s="23"/>
      <c r="AP224" s="70"/>
    </row>
    <row r="225" spans="2:43">
      <c r="B225" s="7" t="s">
        <v>73</v>
      </c>
      <c r="C225" s="133"/>
      <c r="D225" s="147"/>
      <c r="E225" s="133">
        <v>369</v>
      </c>
      <c r="F225" s="147">
        <v>0</v>
      </c>
      <c r="G225" s="133">
        <v>0</v>
      </c>
      <c r="H225" s="147">
        <v>0</v>
      </c>
      <c r="I225" s="133">
        <f t="shared" si="249"/>
        <v>369</v>
      </c>
      <c r="J225" s="134">
        <f t="shared" si="249"/>
        <v>0</v>
      </c>
      <c r="K225" s="22">
        <f t="shared" si="240"/>
        <v>369</v>
      </c>
      <c r="L225" s="133">
        <v>0</v>
      </c>
      <c r="M225" s="147">
        <v>0</v>
      </c>
      <c r="N225" s="133">
        <v>369</v>
      </c>
      <c r="O225" s="147">
        <v>0</v>
      </c>
      <c r="P225" s="133">
        <v>0</v>
      </c>
      <c r="Q225" s="147">
        <v>0</v>
      </c>
      <c r="R225" s="133">
        <f t="shared" ref="R225:S225" si="254">SUM(L225+N225+P225)</f>
        <v>369</v>
      </c>
      <c r="S225" s="134">
        <f t="shared" si="254"/>
        <v>0</v>
      </c>
      <c r="T225" s="22">
        <f t="shared" si="242"/>
        <v>369</v>
      </c>
      <c r="U225" s="133">
        <v>0</v>
      </c>
      <c r="V225" s="147">
        <v>0</v>
      </c>
      <c r="W225" s="133">
        <v>369</v>
      </c>
      <c r="X225" s="147">
        <v>0</v>
      </c>
      <c r="Y225" s="133">
        <v>0</v>
      </c>
      <c r="Z225" s="147">
        <v>0</v>
      </c>
      <c r="AA225" s="133">
        <f t="shared" ref="AA225:AB225" si="255">SUM(U225+W225+Y225)</f>
        <v>369</v>
      </c>
      <c r="AB225" s="134">
        <f t="shared" si="255"/>
        <v>0</v>
      </c>
      <c r="AC225" s="22">
        <f t="shared" si="244"/>
        <v>369</v>
      </c>
      <c r="AD225" s="133"/>
      <c r="AE225" s="147"/>
      <c r="AF225" s="133"/>
      <c r="AG225" s="147"/>
      <c r="AH225" s="133"/>
      <c r="AI225" s="147"/>
      <c r="AJ225" s="133">
        <f t="shared" ref="AJ225:AK225" si="256">SUM(AD225+AF225+AH225)</f>
        <v>0</v>
      </c>
      <c r="AK225" s="134">
        <f t="shared" si="256"/>
        <v>0</v>
      </c>
      <c r="AL225" s="22">
        <f t="shared" si="246"/>
        <v>0</v>
      </c>
      <c r="AM225" s="133">
        <f t="shared" ref="AM225:AN225" si="257">SUM(I225+R225+AA225+AJ225)</f>
        <v>1107</v>
      </c>
      <c r="AN225" s="134">
        <f t="shared" si="257"/>
        <v>0</v>
      </c>
      <c r="AO225" s="23">
        <f t="shared" si="248"/>
        <v>1107</v>
      </c>
      <c r="AP225" s="70"/>
    </row>
    <row r="226" spans="2:43">
      <c r="B226" s="245"/>
      <c r="C226" s="199"/>
      <c r="D226" s="200"/>
      <c r="E226" s="199"/>
      <c r="F226" s="200"/>
      <c r="G226" s="133">
        <v>0</v>
      </c>
      <c r="H226" s="200"/>
      <c r="I226" s="174"/>
      <c r="J226" s="176"/>
      <c r="K226" s="177"/>
      <c r="L226" s="199"/>
      <c r="M226" s="200"/>
      <c r="N226" s="199"/>
      <c r="O226" s="200"/>
      <c r="P226" s="199"/>
      <c r="Q226" s="200"/>
      <c r="R226" s="174"/>
      <c r="S226" s="176"/>
      <c r="T226" s="177"/>
      <c r="U226" s="199"/>
      <c r="V226" s="200"/>
      <c r="W226" s="199"/>
      <c r="X226" s="200"/>
      <c r="Y226" s="199"/>
      <c r="Z226" s="176"/>
      <c r="AA226" s="174"/>
      <c r="AB226" s="176"/>
      <c r="AC226" s="177"/>
      <c r="AD226" s="199"/>
      <c r="AE226" s="200"/>
      <c r="AF226" s="199"/>
      <c r="AG226" s="200"/>
      <c r="AH226" s="199"/>
      <c r="AI226" s="176"/>
      <c r="AJ226" s="174"/>
      <c r="AK226" s="176"/>
      <c r="AL226" s="177"/>
      <c r="AM226" s="176"/>
      <c r="AN226" s="176"/>
      <c r="AO226" s="178"/>
      <c r="AP226" s="70"/>
    </row>
    <row r="227" spans="2:43" ht="13.5" thickBot="1">
      <c r="B227" s="7"/>
      <c r="C227" s="133"/>
      <c r="D227" s="147"/>
      <c r="E227" s="133"/>
      <c r="F227" s="147"/>
      <c r="G227" s="133"/>
      <c r="H227" s="147"/>
      <c r="I227" s="133">
        <f t="shared" ref="I227:J227" si="258">SUM(C227+E227+G227)</f>
        <v>0</v>
      </c>
      <c r="J227" s="134">
        <f t="shared" si="258"/>
        <v>0</v>
      </c>
      <c r="K227" s="22">
        <f t="shared" ref="K227" si="259">I227-J227</f>
        <v>0</v>
      </c>
      <c r="L227" s="133"/>
      <c r="M227" s="147"/>
      <c r="N227" s="133"/>
      <c r="O227" s="147"/>
      <c r="P227" s="133"/>
      <c r="Q227" s="147"/>
      <c r="R227" s="133">
        <f t="shared" ref="R227:S227" si="260">SUM(L227+N227+P227)</f>
        <v>0</v>
      </c>
      <c r="S227" s="134">
        <f t="shared" si="260"/>
        <v>0</v>
      </c>
      <c r="T227" s="22">
        <f t="shared" ref="T227" si="261">R227-S227</f>
        <v>0</v>
      </c>
      <c r="U227" s="133"/>
      <c r="V227" s="147"/>
      <c r="W227" s="133"/>
      <c r="X227" s="147"/>
      <c r="Y227" s="133"/>
      <c r="Z227" s="147"/>
      <c r="AA227" s="133">
        <f t="shared" ref="AA227:AB227" si="262">SUM(U227+W227+Y227)</f>
        <v>0</v>
      </c>
      <c r="AB227" s="134">
        <f t="shared" si="262"/>
        <v>0</v>
      </c>
      <c r="AC227" s="22">
        <f t="shared" ref="AC227" si="263">AA227-AB227</f>
        <v>0</v>
      </c>
      <c r="AD227" s="133"/>
      <c r="AE227" s="147"/>
      <c r="AF227" s="133"/>
      <c r="AG227" s="147"/>
      <c r="AH227" s="133"/>
      <c r="AI227" s="147"/>
      <c r="AJ227" s="133">
        <f t="shared" ref="AJ227:AK227" si="264">SUM(AD227+AF227+AH227)</f>
        <v>0</v>
      </c>
      <c r="AK227" s="134">
        <f t="shared" si="264"/>
        <v>0</v>
      </c>
      <c r="AL227" s="22">
        <f t="shared" ref="AL227" si="265">AJ227-AK227</f>
        <v>0</v>
      </c>
      <c r="AM227" s="133">
        <f t="shared" ref="AM227:AN227" si="266">SUM(I227+R227+AA227+AJ227)</f>
        <v>0</v>
      </c>
      <c r="AN227" s="134">
        <f t="shared" si="266"/>
        <v>0</v>
      </c>
      <c r="AO227" s="23">
        <f t="shared" ref="AO227" si="267">AM227-AN227</f>
        <v>0</v>
      </c>
      <c r="AP227" s="70"/>
    </row>
    <row r="228" spans="2:43" ht="13.5" thickBot="1">
      <c r="B228" s="225" t="s">
        <v>29</v>
      </c>
      <c r="C228" s="47" t="e">
        <f>SUM(C219:C225,C227:C227,#REF!,#REF!,#REF!)</f>
        <v>#REF!</v>
      </c>
      <c r="D228" s="48" t="e">
        <f>SUM(D219:D225,D227:D227,#REF!,#REF!,#REF!)</f>
        <v>#REF!</v>
      </c>
      <c r="E228" s="155" t="e">
        <f>SUM(E219:E225,E227:E227,#REF!,#REF!,#REF!)</f>
        <v>#REF!</v>
      </c>
      <c r="F228" s="48" t="e">
        <f>SUM(F219:F225,F227:F227,#REF!,#REF!,#REF!)</f>
        <v>#REF!</v>
      </c>
      <c r="G228" s="155" t="e">
        <f>SUM(G219:G225,G227:G227,#REF!,#REF!,#REF!)</f>
        <v>#REF!</v>
      </c>
      <c r="H228" s="48" t="e">
        <f>SUM(H219:H225,H227:H227,#REF!,#REF!,#REF!)</f>
        <v>#REF!</v>
      </c>
      <c r="I228" s="94" t="e">
        <f>SUM(I219:I225,I227:I227,#REF!,#REF!,#REF!)</f>
        <v>#REF!</v>
      </c>
      <c r="J228" s="33" t="e">
        <f>SUM(J219:J225,J227:J227,#REF!,#REF!,#REF!)</f>
        <v>#REF!</v>
      </c>
      <c r="K228" s="32" t="e">
        <f>SUM(K219:K225,K227:K227,#REF!,#REF!,#REF!)</f>
        <v>#REF!</v>
      </c>
      <c r="L228" s="48" t="e">
        <f>SUM(L219:L225,L227:L227,#REF!,#REF!,#REF!)</f>
        <v>#REF!</v>
      </c>
      <c r="M228" s="48" t="e">
        <f>SUM(M219:M225,M227:M227,#REF!,#REF!,#REF!)</f>
        <v>#REF!</v>
      </c>
      <c r="N228" s="155" t="e">
        <f>SUM(N219:N225,N227:N227,#REF!,#REF!,#REF!)</f>
        <v>#REF!</v>
      </c>
      <c r="O228" s="48" t="e">
        <f>SUM(O219:O225,O227:O227,#REF!,#REF!,#REF!)</f>
        <v>#REF!</v>
      </c>
      <c r="P228" s="155" t="e">
        <f>SUM(P219:P225,P227:P227,#REF!,#REF!,#REF!)</f>
        <v>#REF!</v>
      </c>
      <c r="Q228" s="48" t="e">
        <f>SUM(Q219:Q225,Q227:Q227,#REF!,#REF!,#REF!)</f>
        <v>#REF!</v>
      </c>
      <c r="R228" s="94" t="e">
        <f>SUM(R219:R225,R227:R227,#REF!,#REF!,#REF!)</f>
        <v>#REF!</v>
      </c>
      <c r="S228" s="33" t="e">
        <f>SUM(S219:S225,S227:S227,#REF!,#REF!,#REF!)</f>
        <v>#REF!</v>
      </c>
      <c r="T228" s="32" t="e">
        <f>SUM(T219:T225,T227:T227,#REF!,#REF!,#REF!)</f>
        <v>#REF!</v>
      </c>
      <c r="U228" s="48" t="e">
        <f>SUM(U219:U225,U227:U227,#REF!,#REF!,#REF!)</f>
        <v>#REF!</v>
      </c>
      <c r="V228" s="48" t="e">
        <f>SUM(V219:V225,V227:V227,#REF!,#REF!,#REF!)</f>
        <v>#REF!</v>
      </c>
      <c r="W228" s="155" t="e">
        <f>SUM(W219:W225,W227:W227,#REF!,#REF!,#REF!)</f>
        <v>#REF!</v>
      </c>
      <c r="X228" s="48" t="e">
        <f>SUM(X219:X225,X227:X227,#REF!,#REF!,#REF!)</f>
        <v>#REF!</v>
      </c>
      <c r="Y228" s="155" t="e">
        <f>SUM(Y219:Y225,Y227:Y227,#REF!,#REF!,#REF!)</f>
        <v>#REF!</v>
      </c>
      <c r="Z228" s="156" t="e">
        <f>SUM(Z219:Z225,Z227:Z227,#REF!,#REF!,#REF!)</f>
        <v>#REF!</v>
      </c>
      <c r="AA228" s="94" t="e">
        <f>SUM(AA219:AA225,AA227:AA227,#REF!,#REF!,#REF!)</f>
        <v>#REF!</v>
      </c>
      <c r="AB228" s="33" t="e">
        <f>SUM(AB219:AB225,AB227:AB227,#REF!,#REF!,#REF!)</f>
        <v>#REF!</v>
      </c>
      <c r="AC228" s="32" t="e">
        <f>SUM(AC219:AC225,AC227:AC227,#REF!,#REF!,#REF!)</f>
        <v>#REF!</v>
      </c>
      <c r="AD228" s="48" t="e">
        <f>SUM(AD219:AD225,AD227:AD227,#REF!,#REF!,#REF!)</f>
        <v>#REF!</v>
      </c>
      <c r="AE228" s="48" t="e">
        <f>SUM(AE219:AE225,AE227:AE227,#REF!,#REF!,#REF!)</f>
        <v>#REF!</v>
      </c>
      <c r="AF228" s="155" t="e">
        <f>SUM(AF219:AF225,AF227:AF227,#REF!,#REF!,#REF!)</f>
        <v>#REF!</v>
      </c>
      <c r="AG228" s="48" t="e">
        <f>SUM(AG219:AG225,AG227:AG227,#REF!,#REF!,#REF!)</f>
        <v>#REF!</v>
      </c>
      <c r="AH228" s="155" t="e">
        <f>SUM(AH219:AH225,AH227:AH227,#REF!,#REF!,#REF!)</f>
        <v>#REF!</v>
      </c>
      <c r="AI228" s="156" t="e">
        <f>SUM(AI219:AI225,AI227:AI227,#REF!,#REF!,#REF!)</f>
        <v>#REF!</v>
      </c>
      <c r="AJ228" s="94" t="e">
        <f>SUM(AJ219:AJ225,AJ227:AJ227,#REF!,#REF!,#REF!)</f>
        <v>#REF!</v>
      </c>
      <c r="AK228" s="33" t="e">
        <f>SUM(AK219:AK225,AK227:AK227,#REF!,#REF!,#REF!)</f>
        <v>#REF!</v>
      </c>
      <c r="AL228" s="32" t="e">
        <f>SUM(AL219:AL225,AL227:AL227,#REF!,#REF!,#REF!)</f>
        <v>#REF!</v>
      </c>
      <c r="AM228" s="94" t="e">
        <f>SUM(AM219:AM225,AM227:AM227,#REF!,#REF!,#REF!)</f>
        <v>#REF!</v>
      </c>
      <c r="AN228" s="33" t="e">
        <f>SUM(AN219:AN225,AN227:AN227,#REF!,#REF!,#REF!)</f>
        <v>#REF!</v>
      </c>
      <c r="AO228" s="33" t="e">
        <f>SUM(AO219:AO225,AO227:AO227,#REF!,#REF!,#REF!)</f>
        <v>#REF!</v>
      </c>
      <c r="AP228" s="70"/>
    </row>
    <row r="229" spans="2:43" ht="13.5" thickBot="1">
      <c r="B229" s="34"/>
      <c r="C229" s="34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0"/>
    </row>
    <row r="230" spans="2:43" ht="26.5" thickBot="1">
      <c r="B230" s="227" t="s">
        <v>30</v>
      </c>
      <c r="C230" s="157" t="s">
        <v>19</v>
      </c>
      <c r="D230" s="158" t="s">
        <v>20</v>
      </c>
      <c r="E230" s="159" t="s">
        <v>21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0"/>
    </row>
    <row r="231" spans="2:43">
      <c r="B231" s="240" t="s">
        <v>66</v>
      </c>
      <c r="C231" s="160">
        <f>SUM(AM219:AM225)</f>
        <v>7752</v>
      </c>
      <c r="D231" s="161">
        <f>SUM(AN219:AN225)</f>
        <v>0</v>
      </c>
      <c r="E231" s="161">
        <f t="shared" ref="E231:E236" si="268">C231-D231</f>
        <v>7752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0"/>
    </row>
    <row r="232" spans="2:43">
      <c r="B232" s="245"/>
      <c r="C232" s="41">
        <f>SUM(AM227:AM227)</f>
        <v>0</v>
      </c>
      <c r="D232" s="42">
        <f>SUM(AN227:AN227)</f>
        <v>0</v>
      </c>
      <c r="E232" s="42">
        <f t="shared" si="268"/>
        <v>0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0"/>
    </row>
    <row r="233" spans="2:43">
      <c r="B233" s="239"/>
      <c r="C233" s="41" t="e">
        <f>SUM(#REF!)</f>
        <v>#REF!</v>
      </c>
      <c r="D233" s="42" t="e">
        <f>SUM(#REF!)</f>
        <v>#REF!</v>
      </c>
      <c r="E233" s="42" t="e">
        <f t="shared" si="268"/>
        <v>#REF!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0"/>
    </row>
    <row r="234" spans="2:43">
      <c r="B234" s="244"/>
      <c r="C234" s="41" t="e">
        <f>SUM(#REF!)</f>
        <v>#REF!</v>
      </c>
      <c r="D234" s="42" t="e">
        <f>SUM(#REF!)</f>
        <v>#REF!</v>
      </c>
      <c r="E234" s="42" t="e">
        <f t="shared" si="268"/>
        <v>#REF!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0"/>
    </row>
    <row r="235" spans="2:43" ht="13.5" thickBot="1">
      <c r="B235" s="243"/>
      <c r="C235" s="44" t="e">
        <f>SUM(#REF!)</f>
        <v>#REF!</v>
      </c>
      <c r="D235" s="45" t="e">
        <f>SUM(#REF!)</f>
        <v>#REF!</v>
      </c>
      <c r="E235" s="45" t="e">
        <f t="shared" si="268"/>
        <v>#REF!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0"/>
    </row>
    <row r="236" spans="2:43" ht="13.5" thickBot="1">
      <c r="B236" s="225" t="s">
        <v>29</v>
      </c>
      <c r="C236" s="47" t="e">
        <f t="shared" ref="C236:D236" si="269">SUM(C231:C235)</f>
        <v>#REF!</v>
      </c>
      <c r="D236" s="48" t="e">
        <f t="shared" si="269"/>
        <v>#REF!</v>
      </c>
      <c r="E236" s="48" t="e">
        <f t="shared" si="268"/>
        <v>#REF!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0"/>
    </row>
    <row r="237" spans="2:43">
      <c r="B237" s="34"/>
      <c r="C237" s="34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0"/>
    </row>
    <row r="238" spans="2:43">
      <c r="B238" s="34"/>
      <c r="C238" s="34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0"/>
    </row>
    <row r="239" spans="2:43">
      <c r="B239" s="34"/>
      <c r="C239" s="34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0"/>
    </row>
    <row r="240" spans="2:43">
      <c r="B240" s="34"/>
      <c r="C240" s="34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0"/>
    </row>
    <row r="241" spans="2:43">
      <c r="B241" s="34"/>
      <c r="C241" s="34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0"/>
    </row>
    <row r="242" spans="2:43">
      <c r="B242" s="34"/>
      <c r="C242" s="34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0"/>
    </row>
    <row r="243" spans="2:43">
      <c r="B243" s="34"/>
      <c r="C243" s="34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0"/>
    </row>
    <row r="244" spans="2:43">
      <c r="B244" s="34"/>
      <c r="C244" s="34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0"/>
    </row>
    <row r="245" spans="2:43">
      <c r="B245" s="34"/>
      <c r="C245" s="34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0"/>
    </row>
    <row r="246" spans="2:43">
      <c r="B246" s="34"/>
      <c r="C246" s="34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0"/>
    </row>
    <row r="247" spans="2:43">
      <c r="B247" s="34"/>
      <c r="C247" s="34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0"/>
    </row>
    <row r="248" spans="2:43">
      <c r="B248" s="34"/>
      <c r="C248" s="34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0"/>
    </row>
    <row r="249" spans="2:43">
      <c r="B249" s="34"/>
      <c r="C249" s="34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0"/>
    </row>
    <row r="250" spans="2:43">
      <c r="B250" s="34"/>
      <c r="C250" s="34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0"/>
    </row>
    <row r="251" spans="2:43">
      <c r="B251" s="34"/>
      <c r="C251" s="34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0"/>
    </row>
    <row r="252" spans="2:43">
      <c r="B252" s="34"/>
      <c r="C252" s="34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0"/>
    </row>
    <row r="253" spans="2:43">
      <c r="B253" s="34"/>
      <c r="C253" s="34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0"/>
    </row>
    <row r="254" spans="2:43" ht="13.5" thickBot="1">
      <c r="B254" s="49"/>
      <c r="C254" s="49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107"/>
    </row>
    <row r="255" spans="2:43" ht="13.5" thickBot="1"/>
    <row r="256" spans="2:43">
      <c r="B256" s="108"/>
      <c r="C256" s="109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02"/>
    </row>
    <row r="257" spans="1:19" ht="23.5">
      <c r="A257" s="309" t="s">
        <v>74</v>
      </c>
      <c r="B257" s="309"/>
      <c r="C257" s="204"/>
      <c r="D257" s="205"/>
      <c r="J257" s="113"/>
      <c r="K257" s="113"/>
      <c r="L257" s="113"/>
      <c r="M257" s="113"/>
      <c r="N257" s="113"/>
      <c r="O257" s="113"/>
      <c r="P257" s="113"/>
      <c r="Q257" s="113"/>
      <c r="R257" s="113"/>
      <c r="S257" s="70"/>
    </row>
    <row r="258" spans="1:19">
      <c r="B258" s="34"/>
      <c r="C258" s="34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0"/>
    </row>
    <row r="259" spans="1:19" ht="13.5" thickBot="1">
      <c r="B259" s="34"/>
      <c r="C259" s="34"/>
      <c r="D259" s="328"/>
      <c r="E259" s="323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</row>
    <row r="260" spans="1:19" ht="26.5" thickBot="1">
      <c r="B260" s="227"/>
      <c r="C260" s="157" t="s">
        <v>19</v>
      </c>
      <c r="D260" s="158" t="s">
        <v>20</v>
      </c>
      <c r="E260" s="159" t="s">
        <v>21</v>
      </c>
      <c r="F260" s="208"/>
      <c r="G260" s="208"/>
      <c r="H260" s="208"/>
      <c r="I260" s="208"/>
      <c r="J260" s="208"/>
      <c r="K260" s="209"/>
      <c r="L260" s="208"/>
      <c r="M260" s="208"/>
      <c r="N260" s="208"/>
      <c r="O260" s="208"/>
      <c r="P260" s="208"/>
      <c r="Q260" s="210"/>
    </row>
    <row r="261" spans="1:19">
      <c r="B261" s="240" t="s">
        <v>75</v>
      </c>
      <c r="C261" s="211"/>
      <c r="D261" s="212"/>
      <c r="E261" s="212"/>
      <c r="F261" s="213"/>
      <c r="G261" s="213"/>
      <c r="H261" s="213"/>
      <c r="I261" s="214"/>
      <c r="J261" s="214"/>
      <c r="K261" s="214"/>
      <c r="L261" s="213"/>
      <c r="M261" s="213"/>
      <c r="N261" s="213"/>
      <c r="O261" s="213"/>
      <c r="P261" s="213"/>
      <c r="Q261" s="215"/>
    </row>
    <row r="262" spans="1:19">
      <c r="B262" s="7" t="s">
        <v>76</v>
      </c>
      <c r="C262" s="133">
        <v>2100</v>
      </c>
      <c r="D262" s="134">
        <v>0</v>
      </c>
      <c r="E262" s="23">
        <f t="shared" ref="E262:E263" si="270">C262-D262</f>
        <v>2100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216"/>
    </row>
    <row r="263" spans="1:19">
      <c r="B263" s="7" t="s">
        <v>77</v>
      </c>
      <c r="C263" s="133">
        <v>1500</v>
      </c>
      <c r="D263" s="134">
        <v>0</v>
      </c>
      <c r="E263" s="23">
        <f t="shared" si="270"/>
        <v>1500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216"/>
    </row>
    <row r="264" spans="1:19">
      <c r="B264" s="241" t="s">
        <v>78</v>
      </c>
      <c r="C264" s="326"/>
      <c r="D264" s="327"/>
      <c r="E264" s="217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216"/>
    </row>
    <row r="265" spans="1:19">
      <c r="B265" s="7" t="s">
        <v>76</v>
      </c>
      <c r="C265" s="133">
        <v>2100</v>
      </c>
      <c r="D265" s="134">
        <v>0</v>
      </c>
      <c r="E265" s="23">
        <f t="shared" ref="E265:E266" si="271">C265-D265</f>
        <v>2100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216"/>
    </row>
    <row r="266" spans="1:19">
      <c r="B266" s="7" t="s">
        <v>77</v>
      </c>
      <c r="C266" s="133">
        <v>1500</v>
      </c>
      <c r="D266" s="134">
        <v>0</v>
      </c>
      <c r="E266" s="23">
        <f t="shared" si="271"/>
        <v>1500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216"/>
    </row>
    <row r="267" spans="1:19">
      <c r="B267" s="7"/>
      <c r="C267" s="133"/>
      <c r="D267" s="134"/>
      <c r="E267" s="23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216"/>
    </row>
    <row r="268" spans="1:19">
      <c r="B268" s="7"/>
      <c r="C268" s="133"/>
      <c r="D268" s="134"/>
      <c r="E268" s="23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216"/>
    </row>
    <row r="269" spans="1:19">
      <c r="B269" s="239" t="s">
        <v>79</v>
      </c>
      <c r="C269" s="324"/>
      <c r="D269" s="325"/>
      <c r="E269" s="218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216"/>
    </row>
    <row r="270" spans="1:19">
      <c r="B270" s="7" t="s">
        <v>76</v>
      </c>
      <c r="C270" s="133">
        <v>500</v>
      </c>
      <c r="D270" s="134">
        <v>0</v>
      </c>
      <c r="E270" s="23">
        <f t="shared" ref="E270:E271" si="272">C270-D270</f>
        <v>500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216"/>
    </row>
    <row r="271" spans="1:19">
      <c r="B271" s="7" t="s">
        <v>77</v>
      </c>
      <c r="C271" s="133">
        <v>250</v>
      </c>
      <c r="D271" s="134">
        <v>0</v>
      </c>
      <c r="E271" s="23">
        <f t="shared" si="272"/>
        <v>250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216"/>
    </row>
    <row r="272" spans="1:19">
      <c r="B272" s="7"/>
      <c r="C272" s="133"/>
      <c r="D272" s="134"/>
      <c r="E272" s="23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216"/>
    </row>
    <row r="273" spans="2:17">
      <c r="B273" s="7"/>
      <c r="C273" s="133"/>
      <c r="D273" s="134"/>
      <c r="E273" s="23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216"/>
    </row>
    <row r="274" spans="2:17">
      <c r="B274" s="7"/>
      <c r="C274" s="133"/>
      <c r="D274" s="134"/>
      <c r="E274" s="23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216"/>
    </row>
    <row r="275" spans="2:17">
      <c r="B275" s="7"/>
      <c r="C275" s="133"/>
      <c r="D275" s="134"/>
      <c r="E275" s="23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216"/>
    </row>
    <row r="276" spans="2:17">
      <c r="B276" s="7"/>
      <c r="C276" s="133"/>
      <c r="D276" s="134"/>
      <c r="E276" s="23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216"/>
    </row>
    <row r="277" spans="2:17">
      <c r="B277" s="7"/>
      <c r="C277" s="133"/>
      <c r="D277" s="134"/>
      <c r="E277" s="23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216"/>
    </row>
    <row r="278" spans="2:17">
      <c r="B278" s="246" t="s">
        <v>80</v>
      </c>
      <c r="C278" s="320"/>
      <c r="D278" s="321"/>
      <c r="E278" s="219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216"/>
    </row>
    <row r="279" spans="2:17">
      <c r="B279" s="7" t="s">
        <v>76</v>
      </c>
      <c r="C279" s="133">
        <v>500</v>
      </c>
      <c r="D279" s="134">
        <v>0</v>
      </c>
      <c r="E279" s="23">
        <f>C279-D279</f>
        <v>500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216"/>
    </row>
    <row r="280" spans="2:17">
      <c r="B280" s="235"/>
      <c r="C280" s="322"/>
      <c r="D280" s="323"/>
      <c r="E280" s="220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216"/>
    </row>
    <row r="281" spans="2:17">
      <c r="B281" s="7"/>
      <c r="C281" s="133"/>
      <c r="D281" s="134">
        <v>0</v>
      </c>
      <c r="E281" s="23">
        <f t="shared" ref="E281:E282" si="273">C281-D281</f>
        <v>0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216"/>
    </row>
    <row r="282" spans="2:17" ht="13.5" thickBot="1">
      <c r="B282" s="233"/>
      <c r="C282" s="201"/>
      <c r="D282" s="202"/>
      <c r="E282" s="203">
        <f t="shared" si="273"/>
        <v>0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216"/>
    </row>
    <row r="283" spans="2:17" ht="13.5" thickBot="1">
      <c r="B283" s="225" t="s">
        <v>29</v>
      </c>
      <c r="C283" s="100">
        <f t="shared" ref="C283:D283" si="274">SUM(C262:C263,C265:C268,C270:C277,C279,C281:C282)</f>
        <v>8450</v>
      </c>
      <c r="D283" s="101">
        <f t="shared" si="274"/>
        <v>0</v>
      </c>
      <c r="E283" s="101">
        <f>SUM(E262:E263,E265:E268,E270:E277,E279,E281:E282)</f>
        <v>8450</v>
      </c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2"/>
    </row>
    <row r="284" spans="2:17" ht="13.5" thickBot="1">
      <c r="B284" s="34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0"/>
    </row>
    <row r="285" spans="2:17" ht="26.5" thickBot="1">
      <c r="B285" s="227" t="s">
        <v>81</v>
      </c>
      <c r="C285" s="157" t="s">
        <v>19</v>
      </c>
      <c r="D285" s="158" t="s">
        <v>20</v>
      </c>
      <c r="E285" s="159" t="s">
        <v>21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0"/>
    </row>
    <row r="286" spans="2:17">
      <c r="B286" s="240" t="s">
        <v>75</v>
      </c>
      <c r="C286" s="160">
        <f t="shared" ref="C286:D286" si="275">SUM(C262:C263)</f>
        <v>3600</v>
      </c>
      <c r="D286" s="161">
        <f t="shared" si="275"/>
        <v>0</v>
      </c>
      <c r="E286" s="161">
        <f t="shared" ref="E286:E290" si="276">C286-D286</f>
        <v>3600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0"/>
    </row>
    <row r="287" spans="2:17">
      <c r="B287" s="241" t="s">
        <v>78</v>
      </c>
      <c r="C287" s="41">
        <f t="shared" ref="C287:D287" si="277">SUM(C265:C268)</f>
        <v>3600</v>
      </c>
      <c r="D287" s="42">
        <f t="shared" si="277"/>
        <v>0</v>
      </c>
      <c r="E287" s="42">
        <f t="shared" si="276"/>
        <v>3600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0"/>
    </row>
    <row r="288" spans="2:17">
      <c r="B288" s="239" t="s">
        <v>79</v>
      </c>
      <c r="C288" s="41">
        <f t="shared" ref="C288:D288" si="278">SUM(C270:C277)</f>
        <v>750</v>
      </c>
      <c r="D288" s="42">
        <f t="shared" si="278"/>
        <v>0</v>
      </c>
      <c r="E288" s="42">
        <f t="shared" si="276"/>
        <v>750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0"/>
    </row>
    <row r="289" spans="2:18" ht="13.5" thickBot="1">
      <c r="B289" s="246" t="s">
        <v>80</v>
      </c>
      <c r="C289" s="41">
        <f t="shared" ref="C289:D289" si="279">SUM(C279)</f>
        <v>500</v>
      </c>
      <c r="D289" s="42">
        <f t="shared" si="279"/>
        <v>0</v>
      </c>
      <c r="E289" s="42">
        <f t="shared" si="276"/>
        <v>500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0"/>
    </row>
    <row r="290" spans="2:18" ht="13.5" thickBot="1">
      <c r="B290" s="225" t="s">
        <v>29</v>
      </c>
      <c r="C290" s="47">
        <f>SUM(C286:C289)</f>
        <v>8450</v>
      </c>
      <c r="D290" s="48">
        <f>SUM(D286:D289)</f>
        <v>0</v>
      </c>
      <c r="E290" s="48">
        <f t="shared" si="276"/>
        <v>8450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0"/>
    </row>
    <row r="291" spans="2:18">
      <c r="B291" s="34"/>
      <c r="C291" s="34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0"/>
    </row>
    <row r="292" spans="2:18">
      <c r="B292" s="34"/>
      <c r="C292" s="34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0"/>
    </row>
    <row r="293" spans="2:18">
      <c r="B293" s="34"/>
      <c r="C293" s="34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0"/>
    </row>
    <row r="294" spans="2:18">
      <c r="B294" s="34"/>
      <c r="C294" s="34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0"/>
    </row>
    <row r="295" spans="2:18">
      <c r="B295" s="34"/>
      <c r="C295" s="34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0"/>
    </row>
    <row r="296" spans="2:18">
      <c r="B296" s="34"/>
      <c r="C296" s="34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0"/>
    </row>
    <row r="297" spans="2:18">
      <c r="B297" s="34"/>
      <c r="C297" s="34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0"/>
    </row>
    <row r="298" spans="2:18">
      <c r="B298" s="34"/>
      <c r="C298" s="34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0"/>
    </row>
    <row r="299" spans="2:18">
      <c r="B299" s="34"/>
      <c r="C299" s="34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0"/>
    </row>
    <row r="300" spans="2:18" ht="13.5" thickBot="1">
      <c r="B300" s="49"/>
      <c r="C300" s="49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107"/>
    </row>
  </sheetData>
  <mergeCells count="144">
    <mergeCell ref="DR33:DS33"/>
    <mergeCell ref="DR34:DS34"/>
    <mergeCell ref="DR35:DS35"/>
    <mergeCell ref="DQ36:DR36"/>
    <mergeCell ref="DQ37:DR37"/>
    <mergeCell ref="R4:T4"/>
    <mergeCell ref="U4:V4"/>
    <mergeCell ref="W4:X4"/>
    <mergeCell ref="Y4:Z4"/>
    <mergeCell ref="CF15:CG15"/>
    <mergeCell ref="AM4:AO4"/>
    <mergeCell ref="DI15:DJ15"/>
    <mergeCell ref="DK15:DM15"/>
    <mergeCell ref="DN15:DP15"/>
    <mergeCell ref="CZ15:DA15"/>
    <mergeCell ref="DB15:DD15"/>
    <mergeCell ref="DE15:DF15"/>
    <mergeCell ref="DG15:DH15"/>
    <mergeCell ref="P78:Q78"/>
    <mergeCell ref="R78:T78"/>
    <mergeCell ref="C78:D78"/>
    <mergeCell ref="E78:F78"/>
    <mergeCell ref="DQ38:DR38"/>
    <mergeCell ref="DQ39:DR39"/>
    <mergeCell ref="DQ40:DR40"/>
    <mergeCell ref="DQ41:DR41"/>
    <mergeCell ref="DQ42:DR42"/>
    <mergeCell ref="AH78:AI78"/>
    <mergeCell ref="AJ78:AL78"/>
    <mergeCell ref="AM78:AO78"/>
    <mergeCell ref="U78:V78"/>
    <mergeCell ref="W78:X78"/>
    <mergeCell ref="Y78:Z78"/>
    <mergeCell ref="AA78:AC78"/>
    <mergeCell ref="AD78:AE78"/>
    <mergeCell ref="AF78:AG78"/>
    <mergeCell ref="L123:M123"/>
    <mergeCell ref="N123:O123"/>
    <mergeCell ref="B96:C96"/>
    <mergeCell ref="B97:C97"/>
    <mergeCell ref="B98:C98"/>
    <mergeCell ref="B99:C99"/>
    <mergeCell ref="G78:H78"/>
    <mergeCell ref="I78:K78"/>
    <mergeCell ref="L78:M78"/>
    <mergeCell ref="N78:O78"/>
    <mergeCell ref="AF123:AG123"/>
    <mergeCell ref="AH123:AI123"/>
    <mergeCell ref="AJ123:AL123"/>
    <mergeCell ref="AM123:AO123"/>
    <mergeCell ref="P123:Q123"/>
    <mergeCell ref="R123:T123"/>
    <mergeCell ref="U123:V123"/>
    <mergeCell ref="W123:X123"/>
    <mergeCell ref="Y123:Z123"/>
    <mergeCell ref="AA123:AC123"/>
    <mergeCell ref="A213:B213"/>
    <mergeCell ref="I216:K216"/>
    <mergeCell ref="L216:M216"/>
    <mergeCell ref="N216:O216"/>
    <mergeCell ref="P216:Q216"/>
    <mergeCell ref="U216:V216"/>
    <mergeCell ref="W216:X216"/>
    <mergeCell ref="Y216:Z216"/>
    <mergeCell ref="AA216:AC216"/>
    <mergeCell ref="R216:T216"/>
    <mergeCell ref="C36:D36"/>
    <mergeCell ref="E36:F36"/>
    <mergeCell ref="G36:H36"/>
    <mergeCell ref="C278:D278"/>
    <mergeCell ref="C280:D280"/>
    <mergeCell ref="C269:D269"/>
    <mergeCell ref="C264:D264"/>
    <mergeCell ref="D259:E259"/>
    <mergeCell ref="AD216:AE216"/>
    <mergeCell ref="P175:Q175"/>
    <mergeCell ref="R175:T175"/>
    <mergeCell ref="U175:V175"/>
    <mergeCell ref="W175:X175"/>
    <mergeCell ref="Y175:Z175"/>
    <mergeCell ref="C175:D175"/>
    <mergeCell ref="E175:F175"/>
    <mergeCell ref="G175:H175"/>
    <mergeCell ref="I175:K175"/>
    <mergeCell ref="L175:M175"/>
    <mergeCell ref="AD123:AE123"/>
    <mergeCell ref="C123:D123"/>
    <mergeCell ref="E123:F123"/>
    <mergeCell ref="G123:H123"/>
    <mergeCell ref="I123:K123"/>
    <mergeCell ref="AF216:AG216"/>
    <mergeCell ref="AH216:AI216"/>
    <mergeCell ref="AJ216:AL216"/>
    <mergeCell ref="AM216:AO216"/>
    <mergeCell ref="C216:D216"/>
    <mergeCell ref="E216:F216"/>
    <mergeCell ref="G216:H216"/>
    <mergeCell ref="AA175:AC175"/>
    <mergeCell ref="AD175:AE175"/>
    <mergeCell ref="AF175:AG175"/>
    <mergeCell ref="AH175:AI175"/>
    <mergeCell ref="AJ175:AL175"/>
    <mergeCell ref="AM175:AO175"/>
    <mergeCell ref="N175:O175"/>
    <mergeCell ref="C4:D4"/>
    <mergeCell ref="E4:F4"/>
    <mergeCell ref="G4:H4"/>
    <mergeCell ref="I4:K4"/>
    <mergeCell ref="L4:M4"/>
    <mergeCell ref="N4:O4"/>
    <mergeCell ref="P4:Q4"/>
    <mergeCell ref="CV15:CW15"/>
    <mergeCell ref="CX15:CY15"/>
    <mergeCell ref="CH15:CI15"/>
    <mergeCell ref="CJ15:CL15"/>
    <mergeCell ref="CM15:CN15"/>
    <mergeCell ref="CO15:CP15"/>
    <mergeCell ref="CQ15:CR15"/>
    <mergeCell ref="CS15:CU15"/>
    <mergeCell ref="CD15:CE15"/>
    <mergeCell ref="A172:B172"/>
    <mergeCell ref="A257:B257"/>
    <mergeCell ref="A2:B2"/>
    <mergeCell ref="A33:B33"/>
    <mergeCell ref="A120:B120"/>
    <mergeCell ref="AJ36:AL36"/>
    <mergeCell ref="AM36:AO36"/>
    <mergeCell ref="W36:X36"/>
    <mergeCell ref="Y36:Z36"/>
    <mergeCell ref="AA36:AC36"/>
    <mergeCell ref="AD36:AE36"/>
    <mergeCell ref="AF36:AG36"/>
    <mergeCell ref="AH36:AI36"/>
    <mergeCell ref="I36:K36"/>
    <mergeCell ref="L36:M36"/>
    <mergeCell ref="N36:O36"/>
    <mergeCell ref="P36:Q36"/>
    <mergeCell ref="R36:T36"/>
    <mergeCell ref="U36:V36"/>
    <mergeCell ref="AA4:AC4"/>
    <mergeCell ref="AD4:AE4"/>
    <mergeCell ref="AF4:AG4"/>
    <mergeCell ref="AH4:AI4"/>
    <mergeCell ref="AJ4:AL4"/>
  </mergeCells>
  <conditionalFormatting sqref="E262:E282">
    <cfRule type="cellIs" dxfId="9" priority="4" operator="lessThan">
      <formula>0</formula>
    </cfRule>
  </conditionalFormatting>
  <conditionalFormatting sqref="K6:K12 T6:T12 AC6:AC12 AL6:AL12 AO6:AO12">
    <cfRule type="cellIs" dxfId="8" priority="2" operator="lessThan">
      <formula>0</formula>
    </cfRule>
  </conditionalFormatting>
  <conditionalFormatting sqref="K39:K51 T39:T51 AC39:AC51 AL39:AL51 AO39:AO51">
    <cfRule type="cellIs" dxfId="7" priority="1" operator="lessThan">
      <formula>0</formula>
    </cfRule>
  </conditionalFormatting>
  <conditionalFormatting sqref="K81:K93 T81:T93 AC81:AC93 AL81:AL93 AO81:AO93">
    <cfRule type="cellIs" dxfId="6" priority="8" operator="lessThan">
      <formula>0</formula>
    </cfRule>
  </conditionalFormatting>
  <conditionalFormatting sqref="K126:K145 T126:T145 AC126:AC145 AL126:AL145 AO126:AO145">
    <cfRule type="cellIs" dxfId="5" priority="7" operator="lessThan">
      <formula>0</formula>
    </cfRule>
  </conditionalFormatting>
  <conditionalFormatting sqref="K178:K185 T178:T185 AC178:AC185 AL178:AL185 AO178:AO185">
    <cfRule type="cellIs" dxfId="4" priority="6" operator="lessThan">
      <formula>0</formula>
    </cfRule>
  </conditionalFormatting>
  <conditionalFormatting sqref="K219:K227 T219:T227 AC219:AC227 AL219:AL227 AO219:AO227">
    <cfRule type="cellIs" dxfId="3" priority="5" operator="lessThan">
      <formula>0</formula>
    </cfRule>
  </conditionalFormatting>
  <conditionalFormatting sqref="CL16:CL22 CU16:CU22 DD16:DD22 DM16:DM22 DP16:DP22">
    <cfRule type="cellIs" dxfId="2" priority="3" operator="lessThan">
      <formula>0</formula>
    </cfRule>
  </conditionalFormatting>
  <conditionalFormatting sqref="EB33:EB35 EK33:EK35 ET33:ET35 FC33:FC35 FF33:FF35 EA36:EA42 EJ36:EJ42 ES36:ES42 FB36:FB42 FE36:FE42">
    <cfRule type="cellIs" dxfId="1" priority="9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D73A7-391E-4CB6-9EC7-DEE369ED0FC7}">
  <sheetPr>
    <pageSetUpPr fitToPage="1"/>
  </sheetPr>
  <dimension ref="A1:J27"/>
  <sheetViews>
    <sheetView tabSelected="1" topLeftCell="A3" zoomScale="80" zoomScaleNormal="80" workbookViewId="0">
      <selection activeCell="A27" sqref="A27:XFD27"/>
    </sheetView>
  </sheetViews>
  <sheetFormatPr defaultColWidth="8.81640625" defaultRowHeight="12.5"/>
  <cols>
    <col min="1" max="1" width="34.81640625" customWidth="1"/>
    <col min="2" max="2" width="26" customWidth="1"/>
    <col min="3" max="3" width="24.36328125" customWidth="1"/>
    <col min="4" max="4" width="25.6328125" customWidth="1"/>
    <col min="5" max="5" width="22.6328125" customWidth="1"/>
    <col min="6" max="6" width="10.36328125" customWidth="1"/>
    <col min="7" max="7" width="9.81640625" customWidth="1"/>
    <col min="8" max="8" width="15.6328125" customWidth="1"/>
    <col min="10" max="10" width="17.6328125" customWidth="1"/>
  </cols>
  <sheetData>
    <row r="1" spans="1:10">
      <c r="A1" s="344" t="s">
        <v>163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>
      <c r="A2" s="347"/>
      <c r="B2" s="348"/>
      <c r="C2" s="348"/>
      <c r="D2" s="348"/>
      <c r="E2" s="348"/>
      <c r="F2" s="348"/>
      <c r="G2" s="348"/>
      <c r="H2" s="348"/>
      <c r="I2" s="348"/>
      <c r="J2" s="349"/>
    </row>
    <row r="3" spans="1:10" ht="26">
      <c r="A3" s="268" t="s">
        <v>165</v>
      </c>
      <c r="B3" s="268" t="s">
        <v>94</v>
      </c>
      <c r="C3" s="268" t="s">
        <v>2</v>
      </c>
      <c r="D3" s="268" t="s">
        <v>95</v>
      </c>
      <c r="E3" s="268" t="s">
        <v>99</v>
      </c>
      <c r="F3" s="268" t="s">
        <v>134</v>
      </c>
      <c r="G3" s="268" t="s">
        <v>3</v>
      </c>
      <c r="H3" s="341" t="s">
        <v>124</v>
      </c>
      <c r="I3" s="341"/>
      <c r="J3" s="341"/>
    </row>
    <row r="4" spans="1:10">
      <c r="A4" s="342" t="s">
        <v>92</v>
      </c>
      <c r="B4" s="342" t="s">
        <v>100</v>
      </c>
      <c r="C4" s="343" t="s">
        <v>164</v>
      </c>
      <c r="D4" s="342" t="s">
        <v>101</v>
      </c>
      <c r="E4" s="342" t="s">
        <v>102</v>
      </c>
      <c r="F4" s="342" t="s">
        <v>103</v>
      </c>
      <c r="G4" s="342" t="s">
        <v>104</v>
      </c>
      <c r="H4" s="342" t="s">
        <v>135</v>
      </c>
      <c r="I4" s="342"/>
      <c r="J4" s="342"/>
    </row>
    <row r="5" spans="1:10" ht="69.5" customHeight="1">
      <c r="A5" s="342"/>
      <c r="B5" s="342"/>
      <c r="C5" s="343"/>
      <c r="D5" s="342"/>
      <c r="E5" s="342"/>
      <c r="F5" s="342"/>
      <c r="G5" s="342"/>
      <c r="H5" s="342"/>
      <c r="I5" s="342"/>
      <c r="J5" s="342"/>
    </row>
    <row r="19" spans="1:1" s="351" customFormat="1" ht="14">
      <c r="A19" s="351" t="s">
        <v>166</v>
      </c>
    </row>
    <row r="20" spans="1:1" s="350" customFormat="1" ht="14"/>
    <row r="21" spans="1:1" s="350" customFormat="1" ht="14">
      <c r="A21" s="350" t="s">
        <v>167</v>
      </c>
    </row>
    <row r="22" spans="1:1" s="350" customFormat="1" ht="14"/>
    <row r="23" spans="1:1" s="251" customFormat="1" ht="14">
      <c r="A23" s="251" t="s">
        <v>168</v>
      </c>
    </row>
    <row r="24" spans="1:1" s="272" customFormat="1"/>
    <row r="25" spans="1:1" s="350" customFormat="1" ht="14">
      <c r="A25" s="350" t="s">
        <v>169</v>
      </c>
    </row>
    <row r="27" spans="1:1" s="350" customFormat="1" ht="14">
      <c r="A27" s="350" t="s">
        <v>170</v>
      </c>
    </row>
  </sheetData>
  <mergeCells count="17">
    <mergeCell ref="A22:XFD22"/>
    <mergeCell ref="A24:XFD24"/>
    <mergeCell ref="A20:XFD20"/>
    <mergeCell ref="A25:XFD25"/>
    <mergeCell ref="A27:XFD27"/>
    <mergeCell ref="G4:G5"/>
    <mergeCell ref="H4:J5"/>
    <mergeCell ref="A19:XFD19"/>
    <mergeCell ref="A21:XFD21"/>
    <mergeCell ref="A1:J2"/>
    <mergeCell ref="H3:J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4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21C7-D65E-437A-958A-CC3593572DF9}">
  <dimension ref="A1:AO30"/>
  <sheetViews>
    <sheetView topLeftCell="A5" workbookViewId="0">
      <selection sqref="A1:AO30"/>
    </sheetView>
  </sheetViews>
  <sheetFormatPr defaultColWidth="8.81640625" defaultRowHeight="12.5"/>
  <sheetData>
    <row r="1" spans="1:41" ht="21">
      <c r="A1" s="310" t="s">
        <v>147</v>
      </c>
      <c r="B1" s="3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3.5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3">
      <c r="A3" s="5"/>
      <c r="B3" s="8"/>
      <c r="C3" s="317" t="s">
        <v>5</v>
      </c>
      <c r="D3" s="318"/>
      <c r="E3" s="319" t="s">
        <v>6</v>
      </c>
      <c r="F3" s="318"/>
      <c r="G3" s="319" t="s">
        <v>7</v>
      </c>
      <c r="H3" s="315"/>
      <c r="I3" s="316" t="s">
        <v>8</v>
      </c>
      <c r="J3" s="312"/>
      <c r="K3" s="313"/>
      <c r="L3" s="317" t="s">
        <v>9</v>
      </c>
      <c r="M3" s="318"/>
      <c r="N3" s="319" t="s">
        <v>10</v>
      </c>
      <c r="O3" s="318"/>
      <c r="P3" s="319" t="s">
        <v>11</v>
      </c>
      <c r="Q3" s="315"/>
      <c r="R3" s="316" t="s">
        <v>12</v>
      </c>
      <c r="S3" s="312"/>
      <c r="T3" s="313"/>
      <c r="U3" s="317" t="s">
        <v>13</v>
      </c>
      <c r="V3" s="318"/>
      <c r="W3" s="319" t="s">
        <v>14</v>
      </c>
      <c r="X3" s="318"/>
      <c r="Y3" s="319" t="s">
        <v>15</v>
      </c>
      <c r="Z3" s="315"/>
      <c r="AA3" s="316" t="s">
        <v>16</v>
      </c>
      <c r="AB3" s="312"/>
      <c r="AC3" s="313"/>
      <c r="AD3" s="317" t="s">
        <v>82</v>
      </c>
      <c r="AE3" s="318"/>
      <c r="AF3" s="319" t="s">
        <v>83</v>
      </c>
      <c r="AG3" s="318"/>
      <c r="AH3" s="319" t="s">
        <v>84</v>
      </c>
      <c r="AI3" s="315"/>
      <c r="AJ3" s="316" t="s">
        <v>16</v>
      </c>
      <c r="AK3" s="312"/>
      <c r="AL3" s="313"/>
      <c r="AM3" s="316" t="s">
        <v>18</v>
      </c>
      <c r="AN3" s="312"/>
      <c r="AO3" s="312"/>
    </row>
    <row r="4" spans="1:41" ht="26">
      <c r="A4" s="5"/>
      <c r="B4" s="9"/>
      <c r="C4" s="10" t="s">
        <v>19</v>
      </c>
      <c r="D4" s="11" t="s">
        <v>20</v>
      </c>
      <c r="E4" s="12" t="s">
        <v>19</v>
      </c>
      <c r="F4" s="11" t="s">
        <v>20</v>
      </c>
      <c r="G4" s="12" t="s">
        <v>19</v>
      </c>
      <c r="H4" s="13" t="s">
        <v>20</v>
      </c>
      <c r="I4" s="14" t="s">
        <v>19</v>
      </c>
      <c r="J4" s="15" t="s">
        <v>20</v>
      </c>
      <c r="K4" s="16" t="s">
        <v>21</v>
      </c>
      <c r="L4" s="10" t="s">
        <v>19</v>
      </c>
      <c r="M4" s="11" t="s">
        <v>20</v>
      </c>
      <c r="N4" s="12" t="s">
        <v>19</v>
      </c>
      <c r="O4" s="11" t="s">
        <v>20</v>
      </c>
      <c r="P4" s="12" t="s">
        <v>19</v>
      </c>
      <c r="Q4" s="13" t="s">
        <v>20</v>
      </c>
      <c r="R4" s="14" t="s">
        <v>19</v>
      </c>
      <c r="S4" s="15" t="s">
        <v>20</v>
      </c>
      <c r="T4" s="16" t="s">
        <v>21</v>
      </c>
      <c r="U4" s="10" t="s">
        <v>19</v>
      </c>
      <c r="V4" s="11" t="s">
        <v>20</v>
      </c>
      <c r="W4" s="12" t="s">
        <v>19</v>
      </c>
      <c r="X4" s="11" t="s">
        <v>20</v>
      </c>
      <c r="Y4" s="12" t="s">
        <v>19</v>
      </c>
      <c r="Z4" s="13" t="s">
        <v>20</v>
      </c>
      <c r="AA4" s="14" t="s">
        <v>19</v>
      </c>
      <c r="AB4" s="15" t="s">
        <v>20</v>
      </c>
      <c r="AC4" s="16" t="s">
        <v>21</v>
      </c>
      <c r="AD4" s="10" t="s">
        <v>19</v>
      </c>
      <c r="AE4" s="11" t="s">
        <v>20</v>
      </c>
      <c r="AF4" s="12" t="s">
        <v>19</v>
      </c>
      <c r="AG4" s="11" t="s">
        <v>20</v>
      </c>
      <c r="AH4" s="12" t="s">
        <v>19</v>
      </c>
      <c r="AI4" s="13" t="s">
        <v>20</v>
      </c>
      <c r="AJ4" s="14" t="s">
        <v>19</v>
      </c>
      <c r="AK4" s="15" t="s">
        <v>20</v>
      </c>
      <c r="AL4" s="16" t="s">
        <v>21</v>
      </c>
      <c r="AM4" s="14" t="s">
        <v>19</v>
      </c>
      <c r="AN4" s="15" t="s">
        <v>20</v>
      </c>
      <c r="AO4" s="17" t="s">
        <v>21</v>
      </c>
    </row>
    <row r="5" spans="1:41" ht="13">
      <c r="A5" s="5"/>
      <c r="B5" s="18" t="s">
        <v>85</v>
      </c>
      <c r="C5" s="19">
        <v>0</v>
      </c>
      <c r="D5" s="20">
        <v>0</v>
      </c>
      <c r="E5" s="21">
        <v>1800</v>
      </c>
      <c r="F5" s="20">
        <v>0</v>
      </c>
      <c r="G5" s="21">
        <v>1800</v>
      </c>
      <c r="H5" s="22">
        <v>0</v>
      </c>
      <c r="I5" s="19">
        <f t="shared" ref="I5:J11" si="0">SUM(C5+E5+G5)</f>
        <v>3600</v>
      </c>
      <c r="J5" s="23">
        <f t="shared" si="0"/>
        <v>0</v>
      </c>
      <c r="K5" s="22">
        <f t="shared" ref="K5:K11" si="1">I5-J5</f>
        <v>3600</v>
      </c>
      <c r="L5" s="19">
        <v>1800</v>
      </c>
      <c r="M5" s="20">
        <v>0</v>
      </c>
      <c r="N5" s="21">
        <v>1800</v>
      </c>
      <c r="O5" s="20">
        <v>0</v>
      </c>
      <c r="P5" s="21">
        <v>1800</v>
      </c>
      <c r="Q5" s="22">
        <v>0</v>
      </c>
      <c r="R5" s="19">
        <f t="shared" ref="R5:S11" si="2">SUM(L5+N5+P5)</f>
        <v>5400</v>
      </c>
      <c r="S5" s="23">
        <f t="shared" si="2"/>
        <v>0</v>
      </c>
      <c r="T5" s="22">
        <f t="shared" ref="T5:T11" si="3">R5-S5</f>
        <v>5400</v>
      </c>
      <c r="U5" s="19">
        <v>1800</v>
      </c>
      <c r="V5" s="20">
        <v>0</v>
      </c>
      <c r="W5" s="21">
        <v>1800</v>
      </c>
      <c r="X5" s="20">
        <v>0</v>
      </c>
      <c r="Y5" s="21">
        <v>1800</v>
      </c>
      <c r="Z5" s="22">
        <v>0</v>
      </c>
      <c r="AA5" s="19">
        <f t="shared" ref="AA5:AB11" si="4">SUM(U5+W5+Y5)</f>
        <v>5400</v>
      </c>
      <c r="AB5" s="23">
        <f t="shared" si="4"/>
        <v>0</v>
      </c>
      <c r="AC5" s="22">
        <f t="shared" ref="AC5:AC11" si="5">AA5-AB5</f>
        <v>5400</v>
      </c>
      <c r="AD5" s="19"/>
      <c r="AE5" s="20"/>
      <c r="AF5" s="21"/>
      <c r="AG5" s="20"/>
      <c r="AH5" s="21"/>
      <c r="AI5" s="22"/>
      <c r="AJ5" s="19">
        <f t="shared" ref="AJ5:AK11" si="6">SUM(AD5+AF5+AH5)</f>
        <v>0</v>
      </c>
      <c r="AK5" s="23">
        <f t="shared" si="6"/>
        <v>0</v>
      </c>
      <c r="AL5" s="22">
        <f t="shared" ref="AL5:AL11" si="7">AJ5-AK5</f>
        <v>0</v>
      </c>
      <c r="AM5" s="19">
        <f t="shared" ref="AM5:AN11" si="8">SUM(I5+R5+AA5+AJ5)</f>
        <v>14400</v>
      </c>
      <c r="AN5" s="23">
        <f t="shared" si="8"/>
        <v>0</v>
      </c>
      <c r="AO5" s="23">
        <f t="shared" ref="AO5:AO11" si="9">AM5-AN5</f>
        <v>14400</v>
      </c>
    </row>
    <row r="6" spans="1:41" ht="13">
      <c r="A6" s="5"/>
      <c r="B6" s="18" t="s">
        <v>86</v>
      </c>
      <c r="C6" s="19">
        <v>0</v>
      </c>
      <c r="D6" s="20">
        <v>0</v>
      </c>
      <c r="E6" s="21">
        <v>2000</v>
      </c>
      <c r="F6" s="20">
        <v>0</v>
      </c>
      <c r="G6" s="21">
        <v>1500</v>
      </c>
      <c r="H6" s="22">
        <v>0</v>
      </c>
      <c r="I6" s="19">
        <f t="shared" si="0"/>
        <v>3500</v>
      </c>
      <c r="J6" s="23">
        <f t="shared" si="0"/>
        <v>0</v>
      </c>
      <c r="K6" s="22">
        <f t="shared" si="1"/>
        <v>3500</v>
      </c>
      <c r="L6" s="19">
        <v>1500</v>
      </c>
      <c r="M6" s="20">
        <v>0</v>
      </c>
      <c r="N6" s="21">
        <v>2000</v>
      </c>
      <c r="O6" s="20">
        <v>0</v>
      </c>
      <c r="P6" s="21">
        <v>1500</v>
      </c>
      <c r="Q6" s="22">
        <v>0</v>
      </c>
      <c r="R6" s="19">
        <f t="shared" si="2"/>
        <v>5000</v>
      </c>
      <c r="S6" s="23">
        <f t="shared" si="2"/>
        <v>0</v>
      </c>
      <c r="T6" s="22">
        <f t="shared" si="3"/>
        <v>5000</v>
      </c>
      <c r="U6" s="19">
        <v>1500</v>
      </c>
      <c r="V6" s="20">
        <v>0</v>
      </c>
      <c r="W6" s="21">
        <v>2000</v>
      </c>
      <c r="X6" s="20">
        <v>0</v>
      </c>
      <c r="Y6" s="21">
        <v>1500</v>
      </c>
      <c r="Z6" s="22">
        <v>0</v>
      </c>
      <c r="AA6" s="19">
        <f t="shared" si="4"/>
        <v>5000</v>
      </c>
      <c r="AB6" s="23">
        <f t="shared" si="4"/>
        <v>0</v>
      </c>
      <c r="AC6" s="22">
        <f t="shared" si="5"/>
        <v>5000</v>
      </c>
      <c r="AD6" s="19"/>
      <c r="AE6" s="20"/>
      <c r="AF6" s="21"/>
      <c r="AG6" s="20"/>
      <c r="AH6" s="21"/>
      <c r="AI6" s="22"/>
      <c r="AJ6" s="19">
        <f t="shared" si="6"/>
        <v>0</v>
      </c>
      <c r="AK6" s="23">
        <f t="shared" si="6"/>
        <v>0</v>
      </c>
      <c r="AL6" s="22">
        <f t="shared" si="7"/>
        <v>0</v>
      </c>
      <c r="AM6" s="19">
        <f t="shared" si="8"/>
        <v>13500</v>
      </c>
      <c r="AN6" s="23">
        <f t="shared" si="8"/>
        <v>0</v>
      </c>
      <c r="AO6" s="23">
        <f t="shared" si="9"/>
        <v>13500</v>
      </c>
    </row>
    <row r="7" spans="1:41" ht="13">
      <c r="A7" s="5"/>
      <c r="B7" s="18" t="s">
        <v>87</v>
      </c>
      <c r="C7" s="19">
        <v>0</v>
      </c>
      <c r="D7" s="20">
        <v>0</v>
      </c>
      <c r="E7" s="21">
        <v>6034</v>
      </c>
      <c r="F7" s="20">
        <v>0</v>
      </c>
      <c r="G7" s="21">
        <v>0</v>
      </c>
      <c r="H7" s="22">
        <v>0</v>
      </c>
      <c r="I7" s="19">
        <f t="shared" si="0"/>
        <v>6034</v>
      </c>
      <c r="J7" s="23">
        <f t="shared" si="0"/>
        <v>0</v>
      </c>
      <c r="K7" s="22">
        <f t="shared" si="1"/>
        <v>6034</v>
      </c>
      <c r="L7" s="19">
        <v>0</v>
      </c>
      <c r="M7" s="20">
        <v>0</v>
      </c>
      <c r="N7" s="21">
        <v>6034</v>
      </c>
      <c r="O7" s="20">
        <v>0</v>
      </c>
      <c r="P7" s="21">
        <v>0</v>
      </c>
      <c r="Q7" s="22">
        <v>0</v>
      </c>
      <c r="R7" s="19">
        <f t="shared" si="2"/>
        <v>6034</v>
      </c>
      <c r="S7" s="23">
        <f t="shared" si="2"/>
        <v>0</v>
      </c>
      <c r="T7" s="22">
        <f t="shared" si="3"/>
        <v>6034</v>
      </c>
      <c r="U7" s="19">
        <v>0</v>
      </c>
      <c r="V7" s="20">
        <v>0</v>
      </c>
      <c r="W7" s="21">
        <v>6034</v>
      </c>
      <c r="X7" s="20">
        <v>0</v>
      </c>
      <c r="Y7" s="21">
        <v>0</v>
      </c>
      <c r="Z7" s="22">
        <v>0</v>
      </c>
      <c r="AA7" s="19">
        <f t="shared" si="4"/>
        <v>6034</v>
      </c>
      <c r="AB7" s="23">
        <f t="shared" si="4"/>
        <v>0</v>
      </c>
      <c r="AC7" s="22">
        <f t="shared" si="5"/>
        <v>6034</v>
      </c>
      <c r="AD7" s="19"/>
      <c r="AE7" s="20"/>
      <c r="AF7" s="21"/>
      <c r="AG7" s="20"/>
      <c r="AH7" s="21"/>
      <c r="AI7" s="22"/>
      <c r="AJ7" s="19">
        <f t="shared" si="6"/>
        <v>0</v>
      </c>
      <c r="AK7" s="23">
        <f t="shared" si="6"/>
        <v>0</v>
      </c>
      <c r="AL7" s="22">
        <f t="shared" si="7"/>
        <v>0</v>
      </c>
      <c r="AM7" s="19">
        <f t="shared" si="8"/>
        <v>18102</v>
      </c>
      <c r="AN7" s="23">
        <f t="shared" si="8"/>
        <v>0</v>
      </c>
      <c r="AO7" s="23">
        <f t="shared" si="9"/>
        <v>18102</v>
      </c>
    </row>
    <row r="8" spans="1:41" ht="13">
      <c r="A8" s="5"/>
      <c r="B8" s="18" t="s">
        <v>88</v>
      </c>
      <c r="C8" s="19">
        <v>0</v>
      </c>
      <c r="D8" s="20">
        <v>0</v>
      </c>
      <c r="E8" s="21">
        <v>500</v>
      </c>
      <c r="F8" s="20">
        <v>0</v>
      </c>
      <c r="G8" s="21">
        <v>500</v>
      </c>
      <c r="H8" s="22">
        <v>0</v>
      </c>
      <c r="I8" s="19">
        <f t="shared" si="0"/>
        <v>1000</v>
      </c>
      <c r="J8" s="23">
        <f t="shared" si="0"/>
        <v>0</v>
      </c>
      <c r="K8" s="22">
        <f t="shared" si="1"/>
        <v>1000</v>
      </c>
      <c r="L8" s="19">
        <v>500</v>
      </c>
      <c r="M8" s="20">
        <v>0</v>
      </c>
      <c r="N8" s="21">
        <v>500</v>
      </c>
      <c r="O8" s="20">
        <v>0</v>
      </c>
      <c r="P8" s="21">
        <v>500</v>
      </c>
      <c r="Q8" s="22">
        <v>0</v>
      </c>
      <c r="R8" s="19">
        <f t="shared" si="2"/>
        <v>1500</v>
      </c>
      <c r="S8" s="23">
        <f t="shared" si="2"/>
        <v>0</v>
      </c>
      <c r="T8" s="22">
        <f t="shared" si="3"/>
        <v>1500</v>
      </c>
      <c r="U8" s="19">
        <v>500</v>
      </c>
      <c r="V8" s="20">
        <v>0</v>
      </c>
      <c r="W8" s="21">
        <v>500</v>
      </c>
      <c r="X8" s="20">
        <v>0</v>
      </c>
      <c r="Y8" s="21">
        <v>500</v>
      </c>
      <c r="Z8" s="22">
        <v>0</v>
      </c>
      <c r="AA8" s="19">
        <f t="shared" si="4"/>
        <v>1500</v>
      </c>
      <c r="AB8" s="23">
        <f t="shared" si="4"/>
        <v>0</v>
      </c>
      <c r="AC8" s="22">
        <f t="shared" si="5"/>
        <v>1500</v>
      </c>
      <c r="AD8" s="19"/>
      <c r="AE8" s="20"/>
      <c r="AF8" s="21"/>
      <c r="AG8" s="20"/>
      <c r="AH8" s="21"/>
      <c r="AI8" s="22"/>
      <c r="AJ8" s="19">
        <f t="shared" si="6"/>
        <v>0</v>
      </c>
      <c r="AK8" s="23">
        <f t="shared" si="6"/>
        <v>0</v>
      </c>
      <c r="AL8" s="22">
        <f t="shared" si="7"/>
        <v>0</v>
      </c>
      <c r="AM8" s="19">
        <f t="shared" si="8"/>
        <v>4000</v>
      </c>
      <c r="AN8" s="23">
        <f t="shared" si="8"/>
        <v>0</v>
      </c>
      <c r="AO8" s="23">
        <f t="shared" si="9"/>
        <v>4000</v>
      </c>
    </row>
    <row r="9" spans="1:41" ht="13">
      <c r="A9" s="5"/>
      <c r="B9" s="18" t="s">
        <v>89</v>
      </c>
      <c r="C9" s="19">
        <v>0</v>
      </c>
      <c r="D9" s="20">
        <v>0</v>
      </c>
      <c r="E9" s="21">
        <v>2892</v>
      </c>
      <c r="F9" s="20">
        <v>0</v>
      </c>
      <c r="G9" s="21">
        <v>0</v>
      </c>
      <c r="H9" s="22">
        <v>0</v>
      </c>
      <c r="I9" s="19">
        <f t="shared" si="0"/>
        <v>2892</v>
      </c>
      <c r="J9" s="23">
        <f t="shared" si="0"/>
        <v>0</v>
      </c>
      <c r="K9" s="22">
        <f t="shared" si="1"/>
        <v>2892</v>
      </c>
      <c r="L9" s="19">
        <v>0</v>
      </c>
      <c r="M9" s="20">
        <v>0</v>
      </c>
      <c r="N9" s="21">
        <v>2892</v>
      </c>
      <c r="O9" s="20">
        <v>0</v>
      </c>
      <c r="P9" s="21">
        <v>0</v>
      </c>
      <c r="Q9" s="22">
        <v>0</v>
      </c>
      <c r="R9" s="19">
        <f t="shared" si="2"/>
        <v>2892</v>
      </c>
      <c r="S9" s="23">
        <f t="shared" si="2"/>
        <v>0</v>
      </c>
      <c r="T9" s="22">
        <f t="shared" si="3"/>
        <v>2892</v>
      </c>
      <c r="U9" s="19">
        <v>0</v>
      </c>
      <c r="V9" s="20">
        <v>0</v>
      </c>
      <c r="W9" s="21">
        <v>2892</v>
      </c>
      <c r="X9" s="20">
        <v>0</v>
      </c>
      <c r="Y9" s="21">
        <v>0</v>
      </c>
      <c r="Z9" s="22">
        <v>0</v>
      </c>
      <c r="AA9" s="19">
        <f t="shared" si="4"/>
        <v>2892</v>
      </c>
      <c r="AB9" s="23">
        <f t="shared" si="4"/>
        <v>0</v>
      </c>
      <c r="AC9" s="22">
        <f t="shared" si="5"/>
        <v>2892</v>
      </c>
      <c r="AD9" s="19"/>
      <c r="AE9" s="20"/>
      <c r="AF9" s="21"/>
      <c r="AG9" s="20"/>
      <c r="AH9" s="21"/>
      <c r="AI9" s="22"/>
      <c r="AJ9" s="19">
        <f t="shared" si="6"/>
        <v>0</v>
      </c>
      <c r="AK9" s="23">
        <f t="shared" si="6"/>
        <v>0</v>
      </c>
      <c r="AL9" s="22">
        <f t="shared" si="7"/>
        <v>0</v>
      </c>
      <c r="AM9" s="19">
        <f t="shared" si="8"/>
        <v>8676</v>
      </c>
      <c r="AN9" s="23">
        <f t="shared" si="8"/>
        <v>0</v>
      </c>
      <c r="AO9" s="23">
        <f t="shared" si="9"/>
        <v>8676</v>
      </c>
    </row>
    <row r="10" spans="1:41" ht="13">
      <c r="A10" s="5"/>
      <c r="B10" s="18" t="s">
        <v>90</v>
      </c>
      <c r="C10" s="19">
        <v>0</v>
      </c>
      <c r="D10" s="20">
        <v>0</v>
      </c>
      <c r="E10" s="21">
        <v>250</v>
      </c>
      <c r="F10" s="20">
        <v>0</v>
      </c>
      <c r="G10" s="21">
        <v>250</v>
      </c>
      <c r="H10" s="22">
        <v>0</v>
      </c>
      <c r="I10" s="19">
        <f t="shared" si="0"/>
        <v>500</v>
      </c>
      <c r="J10" s="23">
        <f t="shared" si="0"/>
        <v>0</v>
      </c>
      <c r="K10" s="22">
        <f t="shared" si="1"/>
        <v>500</v>
      </c>
      <c r="L10" s="19">
        <v>250</v>
      </c>
      <c r="M10" s="20">
        <v>0</v>
      </c>
      <c r="N10" s="21">
        <v>250</v>
      </c>
      <c r="O10" s="20">
        <v>0</v>
      </c>
      <c r="P10" s="21">
        <v>500</v>
      </c>
      <c r="Q10" s="22">
        <v>0</v>
      </c>
      <c r="R10" s="19">
        <f t="shared" si="2"/>
        <v>1000</v>
      </c>
      <c r="S10" s="23">
        <f t="shared" si="2"/>
        <v>0</v>
      </c>
      <c r="T10" s="22">
        <f t="shared" si="3"/>
        <v>1000</v>
      </c>
      <c r="U10" s="19">
        <v>500</v>
      </c>
      <c r="V10" s="20">
        <v>0</v>
      </c>
      <c r="W10" s="21">
        <v>500</v>
      </c>
      <c r="X10" s="20">
        <v>0</v>
      </c>
      <c r="Y10" s="21">
        <v>500</v>
      </c>
      <c r="Z10" s="22">
        <v>0</v>
      </c>
      <c r="AA10" s="19">
        <f t="shared" si="4"/>
        <v>1500</v>
      </c>
      <c r="AB10" s="23">
        <f t="shared" si="4"/>
        <v>0</v>
      </c>
      <c r="AC10" s="22">
        <f t="shared" si="5"/>
        <v>1500</v>
      </c>
      <c r="AD10" s="19"/>
      <c r="AE10" s="20"/>
      <c r="AF10" s="21"/>
      <c r="AG10" s="20"/>
      <c r="AH10" s="21"/>
      <c r="AI10" s="22"/>
      <c r="AJ10" s="19">
        <f t="shared" si="6"/>
        <v>0</v>
      </c>
      <c r="AK10" s="23">
        <f t="shared" si="6"/>
        <v>0</v>
      </c>
      <c r="AL10" s="22">
        <f t="shared" si="7"/>
        <v>0</v>
      </c>
      <c r="AM10" s="19">
        <f t="shared" si="8"/>
        <v>3000</v>
      </c>
      <c r="AN10" s="23">
        <f t="shared" si="8"/>
        <v>0</v>
      </c>
      <c r="AO10" s="23">
        <f t="shared" si="9"/>
        <v>3000</v>
      </c>
    </row>
    <row r="11" spans="1:41" ht="13.5" thickBot="1">
      <c r="A11" s="5"/>
      <c r="B11" s="24" t="s">
        <v>91</v>
      </c>
      <c r="C11" s="19">
        <v>0</v>
      </c>
      <c r="D11" s="20">
        <v>0</v>
      </c>
      <c r="E11" s="21">
        <v>5000</v>
      </c>
      <c r="F11" s="20">
        <v>0</v>
      </c>
      <c r="G11" s="21">
        <v>0</v>
      </c>
      <c r="H11" s="22">
        <v>0</v>
      </c>
      <c r="I11" s="19">
        <f t="shared" si="0"/>
        <v>5000</v>
      </c>
      <c r="J11" s="23">
        <f t="shared" si="0"/>
        <v>0</v>
      </c>
      <c r="K11" s="22">
        <f t="shared" si="1"/>
        <v>5000</v>
      </c>
      <c r="L11" s="19">
        <v>0</v>
      </c>
      <c r="M11" s="20">
        <v>0</v>
      </c>
      <c r="N11" s="21">
        <v>1500</v>
      </c>
      <c r="O11" s="20">
        <v>0</v>
      </c>
      <c r="P11" s="21">
        <v>0</v>
      </c>
      <c r="Q11" s="22">
        <v>0</v>
      </c>
      <c r="R11" s="19">
        <f t="shared" si="2"/>
        <v>1500</v>
      </c>
      <c r="S11" s="23">
        <f t="shared" si="2"/>
        <v>0</v>
      </c>
      <c r="T11" s="22">
        <f t="shared" si="3"/>
        <v>1500</v>
      </c>
      <c r="U11" s="19">
        <v>0</v>
      </c>
      <c r="V11" s="20">
        <v>0</v>
      </c>
      <c r="W11" s="21">
        <v>2000</v>
      </c>
      <c r="X11" s="20">
        <v>0</v>
      </c>
      <c r="Y11" s="21">
        <v>0</v>
      </c>
      <c r="Z11" s="22">
        <v>0</v>
      </c>
      <c r="AA11" s="19">
        <f t="shared" si="4"/>
        <v>2000</v>
      </c>
      <c r="AB11" s="23">
        <f t="shared" si="4"/>
        <v>0</v>
      </c>
      <c r="AC11" s="22">
        <f t="shared" si="5"/>
        <v>2000</v>
      </c>
      <c r="AD11" s="19"/>
      <c r="AE11" s="20"/>
      <c r="AF11" s="21"/>
      <c r="AG11" s="20"/>
      <c r="AH11" s="21"/>
      <c r="AI11" s="22"/>
      <c r="AJ11" s="19">
        <f t="shared" si="6"/>
        <v>0</v>
      </c>
      <c r="AK11" s="23">
        <f t="shared" si="6"/>
        <v>0</v>
      </c>
      <c r="AL11" s="22">
        <f t="shared" si="7"/>
        <v>0</v>
      </c>
      <c r="AM11" s="19">
        <f t="shared" si="8"/>
        <v>8500</v>
      </c>
      <c r="AN11" s="23">
        <f t="shared" si="8"/>
        <v>0</v>
      </c>
      <c r="AO11" s="23">
        <f t="shared" si="9"/>
        <v>8500</v>
      </c>
    </row>
    <row r="12" spans="1:41" ht="13.5" thickBot="1">
      <c r="A12" s="5"/>
      <c r="B12" s="25" t="s">
        <v>29</v>
      </c>
      <c r="C12" s="26">
        <f t="shared" ref="C12:AO12" si="10">SUM(C5:C11)</f>
        <v>0</v>
      </c>
      <c r="D12" s="27">
        <f t="shared" si="10"/>
        <v>0</v>
      </c>
      <c r="E12" s="28">
        <f t="shared" si="10"/>
        <v>18476</v>
      </c>
      <c r="F12" s="27">
        <f t="shared" si="10"/>
        <v>0</v>
      </c>
      <c r="G12" s="28">
        <f t="shared" si="10"/>
        <v>4050</v>
      </c>
      <c r="H12" s="29">
        <f t="shared" si="10"/>
        <v>0</v>
      </c>
      <c r="I12" s="30">
        <f t="shared" si="10"/>
        <v>22526</v>
      </c>
      <c r="J12" s="31">
        <f t="shared" si="10"/>
        <v>0</v>
      </c>
      <c r="K12" s="32">
        <f t="shared" si="10"/>
        <v>22526</v>
      </c>
      <c r="L12" s="26">
        <f t="shared" si="10"/>
        <v>4050</v>
      </c>
      <c r="M12" s="27">
        <f t="shared" si="10"/>
        <v>0</v>
      </c>
      <c r="N12" s="28">
        <f t="shared" si="10"/>
        <v>14976</v>
      </c>
      <c r="O12" s="27">
        <f>SUM(O5:O11)</f>
        <v>0</v>
      </c>
      <c r="P12" s="28">
        <f t="shared" si="10"/>
        <v>4300</v>
      </c>
      <c r="Q12" s="29">
        <f t="shared" si="10"/>
        <v>0</v>
      </c>
      <c r="R12" s="30">
        <f t="shared" si="10"/>
        <v>23326</v>
      </c>
      <c r="S12" s="31">
        <f t="shared" si="10"/>
        <v>0</v>
      </c>
      <c r="T12" s="32">
        <f t="shared" si="10"/>
        <v>23326</v>
      </c>
      <c r="U12" s="26">
        <f t="shared" si="10"/>
        <v>4300</v>
      </c>
      <c r="V12" s="27">
        <f t="shared" si="10"/>
        <v>0</v>
      </c>
      <c r="W12" s="28">
        <f t="shared" si="10"/>
        <v>15726</v>
      </c>
      <c r="X12" s="27">
        <f t="shared" si="10"/>
        <v>0</v>
      </c>
      <c r="Y12" s="28">
        <f t="shared" si="10"/>
        <v>4300</v>
      </c>
      <c r="Z12" s="29">
        <f t="shared" si="10"/>
        <v>0</v>
      </c>
      <c r="AA12" s="30">
        <f t="shared" si="10"/>
        <v>24326</v>
      </c>
      <c r="AB12" s="31">
        <f t="shared" si="10"/>
        <v>0</v>
      </c>
      <c r="AC12" s="32">
        <f t="shared" si="10"/>
        <v>24326</v>
      </c>
      <c r="AD12" s="26">
        <f t="shared" si="10"/>
        <v>0</v>
      </c>
      <c r="AE12" s="27">
        <f t="shared" si="10"/>
        <v>0</v>
      </c>
      <c r="AF12" s="28">
        <f t="shared" si="10"/>
        <v>0</v>
      </c>
      <c r="AG12" s="27">
        <f t="shared" si="10"/>
        <v>0</v>
      </c>
      <c r="AH12" s="28">
        <f t="shared" si="10"/>
        <v>0</v>
      </c>
      <c r="AI12" s="29">
        <f t="shared" si="10"/>
        <v>0</v>
      </c>
      <c r="AJ12" s="30">
        <f t="shared" si="10"/>
        <v>0</v>
      </c>
      <c r="AK12" s="31">
        <f t="shared" si="10"/>
        <v>0</v>
      </c>
      <c r="AL12" s="32">
        <f t="shared" si="10"/>
        <v>0</v>
      </c>
      <c r="AM12" s="30">
        <f t="shared" si="10"/>
        <v>70178</v>
      </c>
      <c r="AN12" s="31">
        <f t="shared" si="10"/>
        <v>0</v>
      </c>
      <c r="AO12" s="33">
        <f t="shared" si="10"/>
        <v>70178</v>
      </c>
    </row>
    <row r="13" spans="1:41" ht="13">
      <c r="A13" s="5"/>
      <c r="B13" s="3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3.5" thickBot="1">
      <c r="A14" s="5"/>
      <c r="B14" s="3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6.5" thickBot="1">
      <c r="A15" s="5"/>
      <c r="B15" s="35" t="s">
        <v>81</v>
      </c>
      <c r="C15" s="36" t="s">
        <v>19</v>
      </c>
      <c r="D15" s="37" t="s">
        <v>20</v>
      </c>
      <c r="E15" s="38" t="s">
        <v>21</v>
      </c>
      <c r="F15" s="39"/>
      <c r="G15" s="3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3">
      <c r="A16" s="5"/>
      <c r="B16" s="40" t="s">
        <v>5</v>
      </c>
      <c r="C16" s="41">
        <f t="shared" ref="C16:D16" si="11">C12</f>
        <v>0</v>
      </c>
      <c r="D16" s="42">
        <f t="shared" si="11"/>
        <v>0</v>
      </c>
      <c r="E16" s="42">
        <f t="shared" ref="E16:E27" si="12">C16-D16</f>
        <v>0</v>
      </c>
      <c r="F16" s="42"/>
      <c r="G16" s="4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3">
      <c r="A17" s="5"/>
      <c r="B17" s="40" t="s">
        <v>6</v>
      </c>
      <c r="C17" s="41">
        <f t="shared" ref="C17:D17" si="13">E12</f>
        <v>18476</v>
      </c>
      <c r="D17" s="42">
        <f t="shared" si="13"/>
        <v>0</v>
      </c>
      <c r="E17" s="42">
        <f t="shared" si="12"/>
        <v>18476</v>
      </c>
      <c r="F17" s="42"/>
      <c r="G17" s="4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3">
      <c r="A18" s="5"/>
      <c r="B18" s="40" t="s">
        <v>7</v>
      </c>
      <c r="C18" s="41">
        <f t="shared" ref="C18:D18" si="14">G12</f>
        <v>4050</v>
      </c>
      <c r="D18" s="42">
        <f t="shared" si="14"/>
        <v>0</v>
      </c>
      <c r="E18" s="42">
        <f t="shared" si="12"/>
        <v>4050</v>
      </c>
      <c r="F18" s="42"/>
      <c r="G18" s="4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3">
      <c r="A19" s="5"/>
      <c r="B19" s="40" t="s">
        <v>9</v>
      </c>
      <c r="C19" s="41">
        <f t="shared" ref="C19:D19" si="15">L12</f>
        <v>4050</v>
      </c>
      <c r="D19" s="42">
        <f t="shared" si="15"/>
        <v>0</v>
      </c>
      <c r="E19" s="42">
        <f t="shared" si="12"/>
        <v>4050</v>
      </c>
      <c r="F19" s="42"/>
      <c r="G19" s="4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3">
      <c r="A20" s="5"/>
      <c r="B20" s="40" t="s">
        <v>10</v>
      </c>
      <c r="C20" s="41">
        <f>N12+C19</f>
        <v>19026</v>
      </c>
      <c r="D20" s="42">
        <f>O12</f>
        <v>0</v>
      </c>
      <c r="E20" s="42">
        <f t="shared" si="12"/>
        <v>19026</v>
      </c>
      <c r="F20" s="42"/>
      <c r="G20" s="4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3">
      <c r="A21" s="5"/>
      <c r="B21" s="40" t="s">
        <v>11</v>
      </c>
      <c r="C21" s="41">
        <f t="shared" ref="C21:D21" si="16">P12</f>
        <v>4300</v>
      </c>
      <c r="D21" s="42">
        <f t="shared" si="16"/>
        <v>0</v>
      </c>
      <c r="E21" s="42">
        <f t="shared" si="12"/>
        <v>4300</v>
      </c>
      <c r="F21" s="42"/>
      <c r="G21" s="4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3">
      <c r="A22" s="5"/>
      <c r="B22" s="40" t="s">
        <v>13</v>
      </c>
      <c r="C22" s="41">
        <f t="shared" ref="C22:D22" si="17">U12</f>
        <v>4300</v>
      </c>
      <c r="D22" s="42">
        <f t="shared" si="17"/>
        <v>0</v>
      </c>
      <c r="E22" s="42">
        <f t="shared" si="12"/>
        <v>4300</v>
      </c>
      <c r="F22" s="42"/>
      <c r="G22" s="4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3">
      <c r="A23" s="5"/>
      <c r="B23" s="40" t="s">
        <v>14</v>
      </c>
      <c r="C23" s="41">
        <f t="shared" ref="C23:D23" si="18">W12</f>
        <v>15726</v>
      </c>
      <c r="D23" s="42">
        <f t="shared" si="18"/>
        <v>0</v>
      </c>
      <c r="E23" s="42">
        <f t="shared" si="12"/>
        <v>15726</v>
      </c>
      <c r="F23" s="42"/>
      <c r="G23" s="4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3">
      <c r="A24" s="5"/>
      <c r="B24" s="40" t="s">
        <v>15</v>
      </c>
      <c r="C24" s="41">
        <f t="shared" ref="C24:D24" si="19">Y12</f>
        <v>4300</v>
      </c>
      <c r="D24" s="42">
        <f t="shared" si="19"/>
        <v>0</v>
      </c>
      <c r="E24" s="42">
        <f t="shared" si="12"/>
        <v>4300</v>
      </c>
      <c r="F24" s="42"/>
      <c r="G24" s="4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3">
      <c r="A25" s="5"/>
      <c r="B25" s="40"/>
      <c r="C25" s="41">
        <f t="shared" ref="C25:D25" si="20">AD12</f>
        <v>0</v>
      </c>
      <c r="D25" s="42">
        <f t="shared" si="20"/>
        <v>0</v>
      </c>
      <c r="E25" s="42">
        <f t="shared" si="12"/>
        <v>0</v>
      </c>
      <c r="F25" s="42"/>
      <c r="G25" s="4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3">
      <c r="A26" s="5"/>
      <c r="B26" s="40"/>
      <c r="C26" s="41">
        <f t="shared" ref="C26:D26" si="21">AF12</f>
        <v>0</v>
      </c>
      <c r="D26" s="42">
        <f t="shared" si="21"/>
        <v>0</v>
      </c>
      <c r="E26" s="42">
        <f t="shared" si="12"/>
        <v>0</v>
      </c>
      <c r="F26" s="42"/>
      <c r="G26" s="4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3.5" thickBot="1">
      <c r="A27" s="5"/>
      <c r="B27" s="43"/>
      <c r="C27" s="44">
        <f>AI12</f>
        <v>0</v>
      </c>
      <c r="D27" s="45">
        <f>AI12</f>
        <v>0</v>
      </c>
      <c r="E27" s="45">
        <f t="shared" si="12"/>
        <v>0</v>
      </c>
      <c r="F27" s="42"/>
      <c r="G27" s="4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3.5" thickBot="1">
      <c r="A28" s="5"/>
      <c r="B28" s="46" t="s">
        <v>29</v>
      </c>
      <c r="C28" s="47">
        <f t="shared" ref="C28:E28" si="22">SUM(C16:C27)</f>
        <v>74228</v>
      </c>
      <c r="D28" s="48">
        <f t="shared" si="22"/>
        <v>0</v>
      </c>
      <c r="E28" s="48">
        <f t="shared" si="22"/>
        <v>74228</v>
      </c>
      <c r="F28" s="42"/>
      <c r="G28" s="4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3">
      <c r="A29" s="5"/>
      <c r="B29" s="3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3">
      <c r="A30" s="5"/>
      <c r="B30" s="3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</sheetData>
  <mergeCells count="18">
    <mergeCell ref="L3:M3"/>
    <mergeCell ref="A1:B1"/>
    <mergeCell ref="C3:D3"/>
    <mergeCell ref="E3:F3"/>
    <mergeCell ref="G3:H3"/>
    <mergeCell ref="I3:K3"/>
    <mergeCell ref="AM3:AO3"/>
    <mergeCell ref="N3:O3"/>
    <mergeCell ref="P3:Q3"/>
    <mergeCell ref="R3:T3"/>
    <mergeCell ref="U3:V3"/>
    <mergeCell ref="W3:X3"/>
    <mergeCell ref="Y3:Z3"/>
    <mergeCell ref="AA3:AC3"/>
    <mergeCell ref="AD3:AE3"/>
    <mergeCell ref="AF3:AG3"/>
    <mergeCell ref="AH3:AI3"/>
    <mergeCell ref="AJ3:AL3"/>
  </mergeCells>
  <conditionalFormatting sqref="K5:K11 T5:T11 AC5:AC11 AL5:AL11 AO5:AO11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8E8CDCA9A6B84EA7366A36E41875FE" ma:contentTypeVersion="0" ma:contentTypeDescription="Create a new document." ma:contentTypeScope="" ma:versionID="4e83177fe54a2f3b6c565ab7f8a0ea9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50CC48-040C-47A8-B7B8-32D5CB942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3E81917-FA55-4FFD-A11D-A7B0AE6295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CE60A8-428E-4281-9691-207444FF3CE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Guidelines</vt:lpstr>
      <vt:lpstr>Program Objectives</vt:lpstr>
      <vt:lpstr>Ex Communication Plan</vt:lpstr>
      <vt:lpstr>Ex Budget_Cost</vt:lpstr>
      <vt:lpstr>Template_Plan</vt:lpstr>
      <vt:lpstr>Template-Budget</vt:lpstr>
      <vt:lpstr>'Ex Communication Plan'!_Hlk71208547</vt:lpstr>
    </vt:vector>
  </TitlesOfParts>
  <Company>The Nature Conservancy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Communications Plan Template</dc:title>
  <dc:creator>Meredith Cornett</dc:creator>
  <cp:lastModifiedBy>Diehl, Sandra J</cp:lastModifiedBy>
  <cp:lastPrinted>2024-04-15T16:49:45Z</cp:lastPrinted>
  <dcterms:created xsi:type="dcterms:W3CDTF">2004-06-30T13:05:09Z</dcterms:created>
  <dcterms:modified xsi:type="dcterms:W3CDTF">2024-04-15T17:19:11Z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-1591296443</vt:i4>
  </property>
  <property fmtid="{D5CDD505-2E9C-101B-9397-08002B2CF9AE}" pid="3" name="_EmailSubject">
    <vt:lpwstr>Stakeholder Analysis and Communications Plan Templates</vt:lpwstr>
  </property>
  <property fmtid="{D5CDD505-2E9C-101B-9397-08002B2CF9AE}" pid="4" name="_AuthorEmail">
    <vt:lpwstr>awest@tnc.org</vt:lpwstr>
  </property>
  <property fmtid="{D5CDD505-2E9C-101B-9397-08002B2CF9AE}" pid="5" name="_AuthorEmailDisplayName">
    <vt:lpwstr>Anthony West</vt:lpwstr>
  </property>
  <property fmtid="{D5CDD505-2E9C-101B-9397-08002B2CF9AE}" pid="6" name="_PreviousAdHocReviewCycleID">
    <vt:i4>505502330</vt:i4>
  </property>
  <property fmtid="{D5CDD505-2E9C-101B-9397-08002B2CF9AE}" pid="7" name="_ReviewingToolsShownOnce">
    <vt:lpwstr/>
  </property>
  <property fmtid="{D5CDD505-2E9C-101B-9397-08002B2CF9AE}" pid="8" name="ContentTypeId">
    <vt:lpwstr>0x010100BE8E8CDCA9A6B84EA7366A36E41875FE</vt:lpwstr>
  </property>
</Properties>
</file>